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xl/ctrlProps/ctrlProp2.xml" ContentType="application/vnd.ms-excel.controlproperties+xml"/>
  <Override PartName="/docProps/app.xml" ContentType="application/vnd.openxmlformats-officedocument.extended-properties+xml"/>
  <Override PartName="/xl/ctrlProps/ctrlProp1.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3.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C:\Users\WisslerS\Downloads\LexiTools\Neu\"/>
    </mc:Choice>
  </mc:AlternateContent>
  <xr:revisionPtr revIDLastSave="0" documentId="13_ncr:1_{7514E411-7E73-4683-B0EC-AC0143B05906}" xr6:coauthVersionLast="47" xr6:coauthVersionMax="47" xr10:uidLastSave="{00000000-0000-0000-0000-000000000000}"/>
  <bookViews>
    <workbookView xWindow="28680" yWindow="-120" windowWidth="29040" windowHeight="15720" tabRatio="895" xr2:uid="{B73D00C5-5205-4FA7-8904-1ADA0C4A81E1}"/>
  </bookViews>
  <sheets>
    <sheet name="Startseite" sheetId="10" r:id="rId1"/>
    <sheet name="Hilfe" sheetId="1" r:id="rId2"/>
    <sheet name="BWA - Monatswerte" sheetId="7" r:id="rId3"/>
    <sheet name="BWA - Kumulierte Jahreswerte" sheetId="8" r:id="rId4"/>
    <sheet name="BWA - Relationen 1. HJ" sheetId="9" r:id="rId5"/>
    <sheet name="BWA - Relationen 2. HJ" sheetId="38032" r:id="rId6"/>
    <sheet name="Datenanzeige als Diagramm" sheetId="20" r:id="rId7"/>
  </sheets>
  <definedNames>
    <definedName name="_xlnm.Print_Area" localSheetId="3">'BWA - Kumulierte Jahreswerte'!$A$1:$H$53</definedName>
    <definedName name="_xlnm.Print_Area" localSheetId="2">'BWA - Monatswerte'!$A$1:$AC$56</definedName>
    <definedName name="_xlnm.Print_Area" localSheetId="4">'BWA - Relationen 1. HJ'!$A$1:$R$53</definedName>
    <definedName name="_xlnm.Print_Area" localSheetId="5">'BWA - Relationen 2. HJ'!$A$1:$T$54</definedName>
    <definedName name="_xlnm.Print_Area" localSheetId="6">'Datenanzeige als Diagramm'!$A$1:$T$24</definedName>
    <definedName name="_xlnm.Print_Area" localSheetId="1">Hilfe!$A$1:$O$28</definedName>
    <definedName name="_xlnm.Print_Area" localSheetId="0">Startseite!$A$1:$K$19</definedName>
    <definedName name="fotokpl" hidden="1">{#N/A,#N/A,TRUE,"Planung";#N/A,#N/A,TRUE,"System";#N/A,#N/A,TRUE,"Lohn";#N/A,#N/A,TRUE,"Handel";#N/A,#N/A,TRUE,"DBR"}</definedName>
    <definedName name="Inhaltliche_Hilfe">Hilfe!#REF!</definedName>
    <definedName name="SOLL_Afa">'BWA - Relationen 2. HJ'!$R$31</definedName>
    <definedName name="SOLL_Besonderekst">'BWA - Relationen 2. HJ'!$R$27</definedName>
    <definedName name="SOLL_Finanzierungskst">'BWA - Relationen 2. HJ'!$R$38</definedName>
    <definedName name="SOLL_Kfzkst">'BWA - Relationen 2. HJ'!$R$28</definedName>
    <definedName name="SOLL_Materialkst">'BWA - Relationen 2. HJ'!$R$14</definedName>
    <definedName name="SOLL_Personalkst">'BWA - Relationen 2. HJ'!$R$23</definedName>
    <definedName name="SOLL_Raumkst">'BWA - Relationen 2. HJ'!$R$24</definedName>
    <definedName name="SOLL_Reparaturkst">'BWA - Relationen 2. HJ'!$R$32</definedName>
    <definedName name="SOLL_Sonstigekst">'BWA - Relationen 2. HJ'!$R$33</definedName>
    <definedName name="SOLL_Verskst">'BWA - Relationen 2. HJ'!$R$26</definedName>
    <definedName name="SOLL_Warenabgabekst">'BWA - Relationen 2. HJ'!$R$30</definedName>
    <definedName name="SOLL_Werbekst">'BWA - Relationen 2. HJ'!$R$29</definedName>
    <definedName name="Technische_Hilfe">Hilfe!#REF!</definedName>
    <definedName name="test" hidden="1">{#N/A,#N/A,TRUE,"Planung";#N/A,#N/A,TRUE,"System";#N/A,#N/A,TRUE,"Lohn";#N/A,#N/A,TRUE,"Handel";#N/A,#N/A,TRUE,"DBR"}</definedName>
    <definedName name="Testname">'BWA - Relationen 2. HJ'!$R$46</definedName>
    <definedName name="wrn.FOTOKPL." hidden="1">{#N/A,#N/A,TRUE,"Planung";#N/A,#N/A,TRUE,"System";#N/A,#N/A,TRUE,"Lohn";#N/A,#N/A,TRUE,"Handel";#N/A,#N/A,TRUE,"DBR"}</definedName>
    <definedName name="Zeilen__und_Spaltenbeschriftung_ein_aus" localSheetId="1">Hilfe!#REF!</definedName>
    <definedName name="Zeilen__und_Spaltenbeschriftung_ein_aus">#REF!</definedName>
    <definedName name="Zoom">Hilfe!#REF!</definedName>
    <definedName name="Zoom_einstellen" localSheetId="1">Hilfe!#REF!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2" i="9" l="1"/>
  <c r="G33" i="9"/>
  <c r="F60" i="20"/>
  <c r="F61" i="20"/>
  <c r="F62" i="20"/>
  <c r="F63" i="20"/>
  <c r="F64" i="20"/>
  <c r="G64" i="20"/>
  <c r="H64" i="20"/>
  <c r="I64" i="20"/>
  <c r="J64" i="20"/>
  <c r="K64" i="20"/>
  <c r="L64" i="20"/>
  <c r="M64" i="20"/>
  <c r="N64" i="20"/>
  <c r="O64" i="20"/>
  <c r="P64" i="20"/>
  <c r="Q64" i="20"/>
  <c r="R64" i="20"/>
  <c r="F65" i="20"/>
  <c r="F66" i="20"/>
  <c r="G66" i="20"/>
  <c r="H66" i="20"/>
  <c r="I66" i="20"/>
  <c r="J66" i="20"/>
  <c r="K66" i="20"/>
  <c r="L66" i="20"/>
  <c r="M66" i="20"/>
  <c r="N66" i="20"/>
  <c r="O66" i="20"/>
  <c r="P66" i="20"/>
  <c r="Q66" i="20"/>
  <c r="R66" i="20"/>
  <c r="E50" i="8"/>
  <c r="E43" i="8"/>
  <c r="E42" i="8"/>
  <c r="E41" i="8"/>
  <c r="E38" i="8"/>
  <c r="E37" i="8"/>
  <c r="E39" i="8"/>
  <c r="E32" i="8"/>
  <c r="E31" i="8"/>
  <c r="E30" i="8"/>
  <c r="E29" i="8"/>
  <c r="E28" i="8"/>
  <c r="E27" i="8"/>
  <c r="E26" i="8"/>
  <c r="E25" i="8"/>
  <c r="E24" i="8"/>
  <c r="E23" i="8"/>
  <c r="E22" i="8"/>
  <c r="E17" i="8"/>
  <c r="E13" i="8"/>
  <c r="E9" i="8"/>
  <c r="E8" i="8"/>
  <c r="F57" i="8"/>
  <c r="E7" i="8"/>
  <c r="E11" i="8" s="1"/>
  <c r="E15" i="8" s="1"/>
  <c r="E19" i="8" s="1"/>
  <c r="AB47" i="7"/>
  <c r="Z47" i="7"/>
  <c r="X47" i="7"/>
  <c r="V47" i="7"/>
  <c r="T47" i="7"/>
  <c r="R47" i="7"/>
  <c r="F14" i="7"/>
  <c r="F18" i="7" s="1"/>
  <c r="F22" i="7" s="1"/>
  <c r="F38" i="7" s="1"/>
  <c r="F51" i="7" s="1"/>
  <c r="F55" i="7" s="1"/>
  <c r="H14" i="7"/>
  <c r="H7" i="20"/>
  <c r="H60" i="20"/>
  <c r="H18" i="7"/>
  <c r="H22" i="7"/>
  <c r="J14" i="7"/>
  <c r="I7" i="20" s="1"/>
  <c r="I60" i="20" s="1"/>
  <c r="J18" i="7"/>
  <c r="J22" i="7" s="1"/>
  <c r="J38" i="7" s="1"/>
  <c r="J51" i="7" s="1"/>
  <c r="J55" i="7" s="1"/>
  <c r="L14" i="7"/>
  <c r="L18" i="7" s="1"/>
  <c r="L22" i="7" s="1"/>
  <c r="L38" i="7" s="1"/>
  <c r="L51" i="7" s="1"/>
  <c r="L55" i="7" s="1"/>
  <c r="N14" i="7"/>
  <c r="N18" i="7" s="1"/>
  <c r="N22" i="7" s="1"/>
  <c r="N38" i="7" s="1"/>
  <c r="N51" i="7" s="1"/>
  <c r="N55" i="7" s="1"/>
  <c r="K7" i="20"/>
  <c r="K60" i="20"/>
  <c r="P14" i="7"/>
  <c r="L7" i="20" s="1"/>
  <c r="L60" i="20" s="1"/>
  <c r="R14" i="7"/>
  <c r="M7" i="20" s="1"/>
  <c r="M60" i="20" s="1"/>
  <c r="R18" i="7"/>
  <c r="R22" i="7"/>
  <c r="R38" i="7" s="1"/>
  <c r="R51" i="7" s="1"/>
  <c r="R55" i="7" s="1"/>
  <c r="T14" i="7"/>
  <c r="N7" i="20" s="1"/>
  <c r="N60" i="20" s="1"/>
  <c r="T18" i="7"/>
  <c r="T22" i="7"/>
  <c r="V14" i="7"/>
  <c r="O7" i="20"/>
  <c r="O60" i="20" s="1"/>
  <c r="V18" i="7"/>
  <c r="V22" i="7"/>
  <c r="V38" i="7"/>
  <c r="V51" i="7" s="1"/>
  <c r="V55" i="7" s="1"/>
  <c r="X14" i="7"/>
  <c r="P7" i="20" s="1"/>
  <c r="P60" i="20" s="1"/>
  <c r="X18" i="7"/>
  <c r="X22" i="7" s="1"/>
  <c r="X38" i="7" s="1"/>
  <c r="X51" i="7" s="1"/>
  <c r="X55" i="7" s="1"/>
  <c r="Z14" i="7"/>
  <c r="AB14" i="7"/>
  <c r="R7" i="20" s="1"/>
  <c r="R60" i="20" s="1"/>
  <c r="AB18" i="7"/>
  <c r="AB22" i="7"/>
  <c r="Z36" i="7"/>
  <c r="Q21" i="20"/>
  <c r="X36" i="7"/>
  <c r="P21" i="20"/>
  <c r="P73" i="20"/>
  <c r="V36" i="7"/>
  <c r="O21" i="20"/>
  <c r="T36" i="7"/>
  <c r="T38" i="7" s="1"/>
  <c r="T51" i="7" s="1"/>
  <c r="T55" i="7" s="1"/>
  <c r="N21" i="20"/>
  <c r="N73" i="20"/>
  <c r="R36" i="7"/>
  <c r="M21" i="20" s="1"/>
  <c r="M73" i="20"/>
  <c r="P36" i="7"/>
  <c r="N36" i="7"/>
  <c r="K21" i="20"/>
  <c r="K73" i="20"/>
  <c r="L36" i="7"/>
  <c r="J21" i="20"/>
  <c r="J73" i="20"/>
  <c r="J36" i="7"/>
  <c r="F36" i="7"/>
  <c r="G21" i="20"/>
  <c r="G73" i="20"/>
  <c r="AB36" i="7"/>
  <c r="AB38" i="7" s="1"/>
  <c r="AB51" i="7" s="1"/>
  <c r="AB55" i="7" s="1"/>
  <c r="R21" i="20"/>
  <c r="AB42" i="7"/>
  <c r="Z42" i="7"/>
  <c r="X42" i="7"/>
  <c r="V42" i="7"/>
  <c r="T42" i="7"/>
  <c r="R42" i="7"/>
  <c r="P42" i="7"/>
  <c r="P47" i="7"/>
  <c r="N42" i="7"/>
  <c r="N47" i="7"/>
  <c r="L42" i="7"/>
  <c r="L47" i="7"/>
  <c r="J42" i="7"/>
  <c r="J47" i="7"/>
  <c r="H36" i="7"/>
  <c r="H38" i="7" s="1"/>
  <c r="H51" i="7" s="1"/>
  <c r="H55" i="7" s="1"/>
  <c r="H21" i="20"/>
  <c r="H73" i="20"/>
  <c r="H42" i="7"/>
  <c r="H47" i="7"/>
  <c r="F42" i="7"/>
  <c r="F47" i="7"/>
  <c r="F22" i="9"/>
  <c r="F23" i="9"/>
  <c r="F24" i="9"/>
  <c r="G24" i="9" s="1"/>
  <c r="F25" i="9"/>
  <c r="F26" i="9"/>
  <c r="F27" i="9"/>
  <c r="F28" i="9"/>
  <c r="F29" i="9"/>
  <c r="F30" i="9"/>
  <c r="F31" i="9"/>
  <c r="F32" i="9"/>
  <c r="F17" i="9"/>
  <c r="G17" i="9" s="1"/>
  <c r="P50" i="9"/>
  <c r="N50" i="9"/>
  <c r="L50" i="9"/>
  <c r="J50" i="9"/>
  <c r="H50" i="9"/>
  <c r="F50" i="9"/>
  <c r="G50" i="9" s="1"/>
  <c r="P43" i="9"/>
  <c r="Q43" i="9" s="1"/>
  <c r="N43" i="9"/>
  <c r="L43" i="9"/>
  <c r="M43" i="9"/>
  <c r="J43" i="9"/>
  <c r="H43" i="9"/>
  <c r="I43" i="9"/>
  <c r="F43" i="9"/>
  <c r="P42" i="9"/>
  <c r="Q42" i="9" s="1"/>
  <c r="N42" i="9"/>
  <c r="O42" i="9" s="1"/>
  <c r="L42" i="9"/>
  <c r="J42" i="9"/>
  <c r="K42" i="9" s="1"/>
  <c r="H42" i="9"/>
  <c r="I42" i="9" s="1"/>
  <c r="F42" i="9"/>
  <c r="G42" i="9" s="1"/>
  <c r="P41" i="9"/>
  <c r="N41" i="9"/>
  <c r="L41" i="9"/>
  <c r="J41" i="9"/>
  <c r="H41" i="9"/>
  <c r="F41" i="9"/>
  <c r="P38" i="9"/>
  <c r="Q38" i="9" s="1"/>
  <c r="N38" i="9"/>
  <c r="O38" i="9" s="1"/>
  <c r="L38" i="9"/>
  <c r="M38" i="9"/>
  <c r="J38" i="9"/>
  <c r="K38" i="9" s="1"/>
  <c r="H38" i="9"/>
  <c r="I38" i="9"/>
  <c r="F38" i="9"/>
  <c r="G38" i="9"/>
  <c r="P37" i="9"/>
  <c r="N37" i="9"/>
  <c r="L37" i="9"/>
  <c r="J37" i="9"/>
  <c r="H37" i="9"/>
  <c r="F37" i="9"/>
  <c r="P32" i="9"/>
  <c r="L32" i="9"/>
  <c r="J32" i="9"/>
  <c r="H32" i="9"/>
  <c r="P31" i="9"/>
  <c r="N31" i="9"/>
  <c r="L31" i="9"/>
  <c r="J31" i="9"/>
  <c r="H31" i="9"/>
  <c r="P30" i="9"/>
  <c r="N30" i="9"/>
  <c r="L30" i="9"/>
  <c r="J30" i="9"/>
  <c r="H30" i="9"/>
  <c r="P29" i="9"/>
  <c r="N29" i="9"/>
  <c r="L29" i="9"/>
  <c r="J29" i="9"/>
  <c r="H29" i="9"/>
  <c r="P28" i="9"/>
  <c r="N28" i="9"/>
  <c r="L28" i="9"/>
  <c r="J28" i="9"/>
  <c r="H28" i="9"/>
  <c r="P27" i="9"/>
  <c r="N27" i="9"/>
  <c r="L27" i="9"/>
  <c r="J27" i="9"/>
  <c r="H27" i="9"/>
  <c r="P26" i="9"/>
  <c r="N26" i="9"/>
  <c r="L26" i="9"/>
  <c r="J26" i="9"/>
  <c r="H26" i="9"/>
  <c r="P25" i="9"/>
  <c r="N25" i="9"/>
  <c r="L25" i="9"/>
  <c r="J25" i="9"/>
  <c r="H25" i="9"/>
  <c r="P24" i="9"/>
  <c r="Q24" i="9" s="1"/>
  <c r="N24" i="9"/>
  <c r="O24" i="9" s="1"/>
  <c r="L24" i="9"/>
  <c r="J24" i="9"/>
  <c r="K24" i="9" s="1"/>
  <c r="H24" i="9"/>
  <c r="I24" i="9" s="1"/>
  <c r="P23" i="9"/>
  <c r="N23" i="9"/>
  <c r="L23" i="9"/>
  <c r="J23" i="9"/>
  <c r="H23" i="9"/>
  <c r="P22" i="9"/>
  <c r="N22" i="9"/>
  <c r="L22" i="9"/>
  <c r="J22" i="9"/>
  <c r="H22" i="9"/>
  <c r="P17" i="9"/>
  <c r="Q17" i="9" s="1"/>
  <c r="N17" i="9"/>
  <c r="L17" i="9"/>
  <c r="M17" i="9" s="1"/>
  <c r="J17" i="9"/>
  <c r="K17" i="9" s="1"/>
  <c r="H17" i="9"/>
  <c r="I17" i="9" s="1"/>
  <c r="P13" i="9"/>
  <c r="N13" i="9"/>
  <c r="L13" i="9"/>
  <c r="J13" i="9"/>
  <c r="H13" i="9"/>
  <c r="F13" i="9"/>
  <c r="P9" i="9"/>
  <c r="N9" i="9"/>
  <c r="L9" i="9"/>
  <c r="J9" i="9"/>
  <c r="H9" i="9"/>
  <c r="F9" i="9"/>
  <c r="P8" i="9"/>
  <c r="P57" i="9" s="1"/>
  <c r="N8" i="9"/>
  <c r="N57" i="9" s="1"/>
  <c r="L8" i="9"/>
  <c r="L57" i="9"/>
  <c r="J8" i="9"/>
  <c r="J57" i="9" s="1"/>
  <c r="H8" i="9"/>
  <c r="H57" i="9"/>
  <c r="F8" i="9"/>
  <c r="F57" i="9" s="1"/>
  <c r="P7" i="9"/>
  <c r="N7" i="9"/>
  <c r="L7" i="9"/>
  <c r="J7" i="9"/>
  <c r="H7" i="9"/>
  <c r="F7" i="9"/>
  <c r="F7" i="38032"/>
  <c r="F8" i="38032"/>
  <c r="F58" i="38032" s="1"/>
  <c r="F9" i="38032"/>
  <c r="F14" i="38032"/>
  <c r="F18" i="38032"/>
  <c r="G18" i="38032" s="1"/>
  <c r="F23" i="38032"/>
  <c r="F24" i="38032"/>
  <c r="F25" i="38032"/>
  <c r="G25" i="38032" s="1"/>
  <c r="F26" i="38032"/>
  <c r="F27" i="38032"/>
  <c r="F28" i="38032"/>
  <c r="F29" i="38032"/>
  <c r="F30" i="38032"/>
  <c r="F31" i="38032"/>
  <c r="F32" i="38032"/>
  <c r="F33" i="38032"/>
  <c r="F38" i="38032"/>
  <c r="F39" i="38032"/>
  <c r="G39" i="38032" s="1"/>
  <c r="F42" i="38032"/>
  <c r="F43" i="38032"/>
  <c r="F44" i="38032"/>
  <c r="G44" i="38032"/>
  <c r="F51" i="38032"/>
  <c r="G51" i="38032" s="1"/>
  <c r="H7" i="38032"/>
  <c r="H8" i="38032"/>
  <c r="H58" i="38032" s="1"/>
  <c r="H9" i="38032"/>
  <c r="H14" i="38032"/>
  <c r="H18" i="38032"/>
  <c r="I18" i="38032" s="1"/>
  <c r="H23" i="38032"/>
  <c r="H24" i="38032"/>
  <c r="H25" i="38032"/>
  <c r="I25" i="38032" s="1"/>
  <c r="H26" i="38032"/>
  <c r="H27" i="38032"/>
  <c r="H28" i="38032"/>
  <c r="H29" i="38032"/>
  <c r="H30" i="38032"/>
  <c r="H31" i="38032"/>
  <c r="H32" i="38032"/>
  <c r="H33" i="38032"/>
  <c r="H38" i="38032"/>
  <c r="H39" i="38032"/>
  <c r="I39" i="38032" s="1"/>
  <c r="H42" i="38032"/>
  <c r="H43" i="38032"/>
  <c r="I43" i="38032" s="1"/>
  <c r="H44" i="38032"/>
  <c r="I44" i="38032" s="1"/>
  <c r="H51" i="38032"/>
  <c r="J7" i="38032"/>
  <c r="J8" i="38032"/>
  <c r="J58" i="38032"/>
  <c r="J9" i="38032"/>
  <c r="J14" i="38032"/>
  <c r="J18" i="38032"/>
  <c r="K18" i="38032" s="1"/>
  <c r="J23" i="38032"/>
  <c r="J24" i="38032"/>
  <c r="J25" i="38032"/>
  <c r="J26" i="38032"/>
  <c r="J27" i="38032"/>
  <c r="J28" i="38032"/>
  <c r="J29" i="38032"/>
  <c r="J30" i="38032"/>
  <c r="J31" i="38032"/>
  <c r="J32" i="38032"/>
  <c r="J33" i="38032"/>
  <c r="J38" i="38032"/>
  <c r="J39" i="38032"/>
  <c r="K39" i="38032"/>
  <c r="J42" i="38032"/>
  <c r="J43" i="38032"/>
  <c r="K43" i="38032" s="1"/>
  <c r="J44" i="38032"/>
  <c r="K44" i="38032" s="1"/>
  <c r="J51" i="38032"/>
  <c r="L7" i="38032"/>
  <c r="L8" i="38032"/>
  <c r="L58" i="38032" s="1"/>
  <c r="L9" i="38032"/>
  <c r="L14" i="38032"/>
  <c r="L18" i="38032"/>
  <c r="M18" i="38032" s="1"/>
  <c r="L23" i="38032"/>
  <c r="L24" i="38032"/>
  <c r="L25" i="38032"/>
  <c r="M25" i="38032"/>
  <c r="L26" i="38032"/>
  <c r="L27" i="38032"/>
  <c r="L28" i="38032"/>
  <c r="L29" i="38032"/>
  <c r="L30" i="38032"/>
  <c r="L31" i="38032"/>
  <c r="L32" i="38032"/>
  <c r="L33" i="38032"/>
  <c r="L38" i="38032"/>
  <c r="L39" i="38032"/>
  <c r="M39" i="38032" s="1"/>
  <c r="L42" i="38032"/>
  <c r="L43" i="38032"/>
  <c r="M43" i="38032" s="1"/>
  <c r="L44" i="38032"/>
  <c r="M44" i="38032"/>
  <c r="L51" i="38032"/>
  <c r="N7" i="38032"/>
  <c r="N8" i="38032"/>
  <c r="N58" i="38032" s="1"/>
  <c r="N9" i="38032"/>
  <c r="N14" i="38032"/>
  <c r="N18" i="38032"/>
  <c r="O18" i="38032" s="1"/>
  <c r="N23" i="38032"/>
  <c r="N24" i="38032"/>
  <c r="N25" i="38032"/>
  <c r="O25" i="38032" s="1"/>
  <c r="N26" i="38032"/>
  <c r="N27" i="38032"/>
  <c r="N28" i="38032"/>
  <c r="N29" i="38032"/>
  <c r="N30" i="38032"/>
  <c r="N31" i="38032"/>
  <c r="N32" i="38032"/>
  <c r="N33" i="38032"/>
  <c r="N38" i="38032"/>
  <c r="N39" i="38032"/>
  <c r="O39" i="38032" s="1"/>
  <c r="N42" i="38032"/>
  <c r="N43" i="38032"/>
  <c r="O43" i="38032"/>
  <c r="N44" i="38032"/>
  <c r="O44" i="38032" s="1"/>
  <c r="N51" i="38032"/>
  <c r="P7" i="38032"/>
  <c r="P8" i="38032"/>
  <c r="P58" i="38032" s="1"/>
  <c r="P9" i="38032"/>
  <c r="P14" i="38032"/>
  <c r="P18" i="38032"/>
  <c r="P23" i="38032"/>
  <c r="P24" i="38032"/>
  <c r="P25" i="38032"/>
  <c r="Q25" i="38032"/>
  <c r="P26" i="38032"/>
  <c r="P27" i="38032"/>
  <c r="P28" i="38032"/>
  <c r="P29" i="38032"/>
  <c r="P30" i="38032"/>
  <c r="P31" i="38032"/>
  <c r="P32" i="38032"/>
  <c r="P33" i="38032"/>
  <c r="P38" i="38032"/>
  <c r="P39" i="38032"/>
  <c r="Q39" i="38032" s="1"/>
  <c r="P42" i="38032"/>
  <c r="P43" i="38032"/>
  <c r="Q43" i="38032" s="1"/>
  <c r="P44" i="38032"/>
  <c r="Q44" i="38032"/>
  <c r="P51" i="38032"/>
  <c r="R23" i="20"/>
  <c r="Q23" i="20"/>
  <c r="P23" i="20"/>
  <c r="O23" i="20"/>
  <c r="N23" i="20"/>
  <c r="M23" i="20"/>
  <c r="L23" i="20"/>
  <c r="K23" i="20"/>
  <c r="J23" i="20"/>
  <c r="I23" i="20"/>
  <c r="H23" i="20"/>
  <c r="G23" i="20"/>
  <c r="R22" i="20"/>
  <c r="Q22" i="20"/>
  <c r="P22" i="20"/>
  <c r="O22" i="20"/>
  <c r="N22" i="20"/>
  <c r="M22" i="20"/>
  <c r="L22" i="20"/>
  <c r="K22" i="20"/>
  <c r="J22" i="20"/>
  <c r="I22" i="20"/>
  <c r="H22" i="20"/>
  <c r="G22" i="20"/>
  <c r="R73" i="20"/>
  <c r="Q73" i="20"/>
  <c r="O73" i="20"/>
  <c r="I21" i="20"/>
  <c r="I73" i="20"/>
  <c r="R20" i="20"/>
  <c r="Q20" i="20"/>
  <c r="P20" i="20"/>
  <c r="O20" i="20"/>
  <c r="N20" i="20"/>
  <c r="M20" i="20"/>
  <c r="L20" i="20"/>
  <c r="K20" i="20"/>
  <c r="J20" i="20"/>
  <c r="I20" i="20"/>
  <c r="H20" i="20"/>
  <c r="G20" i="20"/>
  <c r="R19" i="20"/>
  <c r="Q19" i="20"/>
  <c r="P19" i="20"/>
  <c r="O19" i="20"/>
  <c r="N19" i="20"/>
  <c r="M19" i="20"/>
  <c r="L19" i="20"/>
  <c r="K19" i="20"/>
  <c r="J19" i="20"/>
  <c r="I19" i="20"/>
  <c r="H19" i="20"/>
  <c r="G19" i="20"/>
  <c r="R18" i="20"/>
  <c r="Q18" i="20"/>
  <c r="P18" i="20"/>
  <c r="O18" i="20"/>
  <c r="N18" i="20"/>
  <c r="M18" i="20"/>
  <c r="L18" i="20"/>
  <c r="K18" i="20"/>
  <c r="J18" i="20"/>
  <c r="I18" i="20"/>
  <c r="H18" i="20"/>
  <c r="G18" i="20"/>
  <c r="R17" i="20"/>
  <c r="Q17" i="20"/>
  <c r="P17" i="20"/>
  <c r="O17" i="20"/>
  <c r="N17" i="20"/>
  <c r="M17" i="20"/>
  <c r="L17" i="20"/>
  <c r="K17" i="20"/>
  <c r="J17" i="20"/>
  <c r="I17" i="20"/>
  <c r="H17" i="20"/>
  <c r="G17" i="20"/>
  <c r="R16" i="20"/>
  <c r="Q16" i="20"/>
  <c r="P16" i="20"/>
  <c r="O16" i="20"/>
  <c r="N16" i="20"/>
  <c r="M16" i="20"/>
  <c r="L16" i="20"/>
  <c r="K16" i="20"/>
  <c r="J16" i="20"/>
  <c r="I16" i="20"/>
  <c r="H16" i="20"/>
  <c r="G16" i="20"/>
  <c r="R15" i="20"/>
  <c r="Q15" i="20"/>
  <c r="P15" i="20"/>
  <c r="O15" i="20"/>
  <c r="N15" i="20"/>
  <c r="M15" i="20"/>
  <c r="L15" i="20"/>
  <c r="K15" i="20"/>
  <c r="J15" i="20"/>
  <c r="I15" i="20"/>
  <c r="H15" i="20"/>
  <c r="G15" i="20"/>
  <c r="R14" i="20"/>
  <c r="Q14" i="20"/>
  <c r="P14" i="20"/>
  <c r="O14" i="20"/>
  <c r="N14" i="20"/>
  <c r="M14" i="20"/>
  <c r="L14" i="20"/>
  <c r="K14" i="20"/>
  <c r="J14" i="20"/>
  <c r="I14" i="20"/>
  <c r="H14" i="20"/>
  <c r="G14" i="20"/>
  <c r="R13" i="20"/>
  <c r="R65" i="20" s="1"/>
  <c r="Q13" i="20"/>
  <c r="Q65" i="20"/>
  <c r="P13" i="20"/>
  <c r="P65" i="20"/>
  <c r="O13" i="20"/>
  <c r="O65" i="20"/>
  <c r="N13" i="20"/>
  <c r="N65" i="20"/>
  <c r="M13" i="20"/>
  <c r="M65" i="20" s="1"/>
  <c r="L13" i="20"/>
  <c r="L65" i="20"/>
  <c r="K13" i="20"/>
  <c r="K65" i="20" s="1"/>
  <c r="J13" i="20"/>
  <c r="J65" i="20" s="1"/>
  <c r="I13" i="20"/>
  <c r="I65" i="20"/>
  <c r="H13" i="20"/>
  <c r="H65" i="20" s="1"/>
  <c r="G13" i="20"/>
  <c r="G65" i="20" s="1"/>
  <c r="R12" i="20"/>
  <c r="Q12" i="20"/>
  <c r="P12" i="20"/>
  <c r="O12" i="20"/>
  <c r="N12" i="20"/>
  <c r="M12" i="20"/>
  <c r="L12" i="20"/>
  <c r="K12" i="20"/>
  <c r="J12" i="20"/>
  <c r="I12" i="20"/>
  <c r="H12" i="20"/>
  <c r="G12" i="20"/>
  <c r="R11" i="20"/>
  <c r="R63" i="20"/>
  <c r="Q11" i="20"/>
  <c r="Q63" i="20"/>
  <c r="P11" i="20"/>
  <c r="P63" i="20"/>
  <c r="O11" i="20"/>
  <c r="O63" i="20"/>
  <c r="N11" i="20"/>
  <c r="N63" i="20"/>
  <c r="M11" i="20"/>
  <c r="M63" i="20"/>
  <c r="L11" i="20"/>
  <c r="L63" i="20"/>
  <c r="K11" i="20"/>
  <c r="K63" i="20"/>
  <c r="J11" i="20"/>
  <c r="J63" i="20"/>
  <c r="I11" i="20"/>
  <c r="I63" i="20"/>
  <c r="H11" i="20"/>
  <c r="H63" i="20"/>
  <c r="G11" i="20"/>
  <c r="G63" i="20"/>
  <c r="R10" i="20"/>
  <c r="R62" i="20" s="1"/>
  <c r="Q10" i="20"/>
  <c r="Q62" i="20" s="1"/>
  <c r="P10" i="20"/>
  <c r="P62" i="20"/>
  <c r="O10" i="20"/>
  <c r="O62" i="20"/>
  <c r="N10" i="20"/>
  <c r="N62" i="20"/>
  <c r="M10" i="20"/>
  <c r="M62" i="20"/>
  <c r="L10" i="20"/>
  <c r="L62" i="20" s="1"/>
  <c r="K10" i="20"/>
  <c r="K62" i="20" s="1"/>
  <c r="J10" i="20"/>
  <c r="J62" i="20" s="1"/>
  <c r="I10" i="20"/>
  <c r="I62" i="20"/>
  <c r="H10" i="20"/>
  <c r="H62" i="20" s="1"/>
  <c r="G10" i="20"/>
  <c r="G62" i="20"/>
  <c r="R9" i="20"/>
  <c r="R61" i="20"/>
  <c r="Q9" i="20"/>
  <c r="Q61" i="20" s="1"/>
  <c r="P9" i="20"/>
  <c r="P61" i="20"/>
  <c r="O9" i="20"/>
  <c r="O61" i="20"/>
  <c r="N9" i="20"/>
  <c r="N61" i="20"/>
  <c r="M9" i="20"/>
  <c r="M61" i="20" s="1"/>
  <c r="L9" i="20"/>
  <c r="L61" i="20" s="1"/>
  <c r="K9" i="20"/>
  <c r="K61" i="20"/>
  <c r="J9" i="20"/>
  <c r="J61" i="20"/>
  <c r="I9" i="20"/>
  <c r="I61" i="20"/>
  <c r="H9" i="20"/>
  <c r="H61" i="20" s="1"/>
  <c r="G9" i="20"/>
  <c r="G61" i="20"/>
  <c r="F67" i="20"/>
  <c r="F68" i="20"/>
  <c r="F69" i="20"/>
  <c r="F70" i="20"/>
  <c r="F71" i="20"/>
  <c r="R75" i="20"/>
  <c r="Q75" i="20"/>
  <c r="P75" i="20"/>
  <c r="O75" i="20"/>
  <c r="N75" i="20"/>
  <c r="M75" i="20"/>
  <c r="L75" i="20"/>
  <c r="K75" i="20"/>
  <c r="J75" i="20"/>
  <c r="I75" i="20"/>
  <c r="H75" i="20"/>
  <c r="G75" i="20"/>
  <c r="F75" i="20"/>
  <c r="R74" i="20"/>
  <c r="Q74" i="20"/>
  <c r="P74" i="20"/>
  <c r="O74" i="20"/>
  <c r="N74" i="20"/>
  <c r="M74" i="20"/>
  <c r="L74" i="20"/>
  <c r="K74" i="20"/>
  <c r="J74" i="20"/>
  <c r="I74" i="20"/>
  <c r="H74" i="20"/>
  <c r="G74" i="20"/>
  <c r="F74" i="20"/>
  <c r="F73" i="20"/>
  <c r="R72" i="20"/>
  <c r="Q72" i="20"/>
  <c r="P72" i="20"/>
  <c r="O72" i="20"/>
  <c r="N72" i="20"/>
  <c r="M72" i="20"/>
  <c r="L72" i="20"/>
  <c r="K72" i="20"/>
  <c r="J72" i="20"/>
  <c r="I72" i="20"/>
  <c r="H72" i="20"/>
  <c r="G72" i="20"/>
  <c r="F72" i="20"/>
  <c r="R71" i="20"/>
  <c r="Q71" i="20"/>
  <c r="P71" i="20"/>
  <c r="O71" i="20"/>
  <c r="N71" i="20"/>
  <c r="M71" i="20"/>
  <c r="L71" i="20"/>
  <c r="K71" i="20"/>
  <c r="J71" i="20"/>
  <c r="I71" i="20"/>
  <c r="H71" i="20"/>
  <c r="G71" i="20"/>
  <c r="R70" i="20"/>
  <c r="Q70" i="20"/>
  <c r="P70" i="20"/>
  <c r="O70" i="20"/>
  <c r="N70" i="20"/>
  <c r="M70" i="20"/>
  <c r="L70" i="20"/>
  <c r="K70" i="20"/>
  <c r="J70" i="20"/>
  <c r="I70" i="20"/>
  <c r="H70" i="20"/>
  <c r="G70" i="20"/>
  <c r="R69" i="20"/>
  <c r="Q69" i="20"/>
  <c r="P69" i="20"/>
  <c r="O69" i="20"/>
  <c r="N69" i="20"/>
  <c r="M69" i="20"/>
  <c r="L69" i="20"/>
  <c r="K69" i="20"/>
  <c r="J69" i="20"/>
  <c r="I69" i="20"/>
  <c r="H69" i="20"/>
  <c r="G69" i="20"/>
  <c r="R68" i="20"/>
  <c r="Q68" i="20"/>
  <c r="P68" i="20"/>
  <c r="O68" i="20"/>
  <c r="N68" i="20"/>
  <c r="M68" i="20"/>
  <c r="L68" i="20"/>
  <c r="K68" i="20"/>
  <c r="J68" i="20"/>
  <c r="I68" i="20"/>
  <c r="H68" i="20"/>
  <c r="G68" i="20"/>
  <c r="R67" i="20"/>
  <c r="Q67" i="20"/>
  <c r="P67" i="20"/>
  <c r="O67" i="20"/>
  <c r="N67" i="20"/>
  <c r="M67" i="20"/>
  <c r="L67" i="20"/>
  <c r="K67" i="20"/>
  <c r="J67" i="20"/>
  <c r="I67" i="20"/>
  <c r="H67" i="20"/>
  <c r="G67" i="20"/>
  <c r="G7" i="20"/>
  <c r="G60" i="20" s="1"/>
  <c r="L21" i="20"/>
  <c r="L73" i="20"/>
  <c r="P40" i="38032"/>
  <c r="Z18" i="7"/>
  <c r="Z22" i="7" s="1"/>
  <c r="Z38" i="7" s="1"/>
  <c r="Z51" i="7" s="1"/>
  <c r="Z55" i="7" s="1"/>
  <c r="Q7" i="20"/>
  <c r="Q60" i="20"/>
  <c r="J11" i="38032" l="1"/>
  <c r="K14" i="38032"/>
  <c r="F40" i="38032"/>
  <c r="N40" i="38032"/>
  <c r="K29" i="38032"/>
  <c r="L11" i="9"/>
  <c r="M25" i="9" s="1"/>
  <c r="M22" i="9"/>
  <c r="M26" i="9"/>
  <c r="J39" i="9"/>
  <c r="F11" i="9"/>
  <c r="G43" i="9" s="1"/>
  <c r="P39" i="9"/>
  <c r="E44" i="8"/>
  <c r="J11" i="9"/>
  <c r="K29" i="9" s="1"/>
  <c r="J7" i="20"/>
  <c r="J60" i="20" s="1"/>
  <c r="G29" i="9"/>
  <c r="N34" i="38032"/>
  <c r="P11" i="38032"/>
  <c r="Q27" i="38032" s="1"/>
  <c r="H40" i="38032"/>
  <c r="F11" i="38032"/>
  <c r="G31" i="38032" s="1"/>
  <c r="G32" i="38032"/>
  <c r="L44" i="9"/>
  <c r="H11" i="9"/>
  <c r="I27" i="9" s="1"/>
  <c r="P18" i="7"/>
  <c r="P22" i="7" s="1"/>
  <c r="P38" i="7" s="1"/>
  <c r="P51" i="7" s="1"/>
  <c r="P55" i="7" s="1"/>
  <c r="J33" i="9"/>
  <c r="J40" i="38032"/>
  <c r="L11" i="38032"/>
  <c r="M26" i="38032" s="1"/>
  <c r="G30" i="9"/>
  <c r="M42" i="9"/>
  <c r="M14" i="38032"/>
  <c r="M24" i="38032"/>
  <c r="M33" i="38032"/>
  <c r="M27" i="38032"/>
  <c r="L16" i="38032"/>
  <c r="L20" i="38032" s="1"/>
  <c r="K32" i="9"/>
  <c r="K28" i="9"/>
  <c r="M42" i="38032"/>
  <c r="M31" i="38032"/>
  <c r="M27" i="9"/>
  <c r="P34" i="38032"/>
  <c r="Q34" i="38032" s="1"/>
  <c r="J34" i="38032"/>
  <c r="K34" i="38032" s="1"/>
  <c r="G37" i="9"/>
  <c r="K42" i="38032"/>
  <c r="K23" i="9"/>
  <c r="L45" i="38032"/>
  <c r="N11" i="9"/>
  <c r="O22" i="9" s="1"/>
  <c r="O29" i="9"/>
  <c r="H34" i="38032"/>
  <c r="K31" i="38032"/>
  <c r="N33" i="9"/>
  <c r="E33" i="8"/>
  <c r="E35" i="8" s="1"/>
  <c r="H45" i="38032"/>
  <c r="P11" i="9"/>
  <c r="Q32" i="9" s="1"/>
  <c r="G28" i="9"/>
  <c r="K32" i="38032"/>
  <c r="J44" i="9"/>
  <c r="H11" i="38032"/>
  <c r="H16" i="38032" s="1"/>
  <c r="H20" i="38032" s="1"/>
  <c r="N45" i="38032"/>
  <c r="N11" i="38032"/>
  <c r="N16" i="38032" s="1"/>
  <c r="N20" i="38032" s="1"/>
  <c r="N44" i="9"/>
  <c r="K28" i="38032"/>
  <c r="F45" i="38032"/>
  <c r="K33" i="38032"/>
  <c r="H33" i="9"/>
  <c r="K38" i="38032"/>
  <c r="M24" i="9"/>
  <c r="H44" i="9"/>
  <c r="F33" i="9"/>
  <c r="K26" i="38032"/>
  <c r="P45" i="38032"/>
  <c r="L34" i="38032"/>
  <c r="M34" i="38032" s="1"/>
  <c r="P44" i="9"/>
  <c r="I25" i="9"/>
  <c r="K25" i="38032"/>
  <c r="F39" i="9"/>
  <c r="J45" i="38032"/>
  <c r="K43" i="9"/>
  <c r="L33" i="9"/>
  <c r="L39" i="9"/>
  <c r="O43" i="9"/>
  <c r="F44" i="9"/>
  <c r="G32" i="9"/>
  <c r="G31" i="9"/>
  <c r="K27" i="38032"/>
  <c r="P33" i="9"/>
  <c r="H39" i="9"/>
  <c r="L40" i="38032"/>
  <c r="F34" i="38032"/>
  <c r="K23" i="38032"/>
  <c r="N39" i="9"/>
  <c r="K30" i="38032"/>
  <c r="K24" i="38032"/>
  <c r="G22" i="9"/>
  <c r="J16" i="38032"/>
  <c r="J20" i="38032" s="1"/>
  <c r="M38" i="38032" l="1"/>
  <c r="Q33" i="38032"/>
  <c r="Q14" i="38032"/>
  <c r="M28" i="38032"/>
  <c r="M23" i="38032"/>
  <c r="I33" i="38032"/>
  <c r="I38" i="38032"/>
  <c r="G43" i="38032"/>
  <c r="S43" i="38032" s="1"/>
  <c r="I42" i="38032"/>
  <c r="M32" i="38032"/>
  <c r="I28" i="38032"/>
  <c r="Q18" i="38032"/>
  <c r="N36" i="38032"/>
  <c r="N49" i="38032"/>
  <c r="N53" i="38032" s="1"/>
  <c r="O53" i="38032" s="1"/>
  <c r="I30" i="38032"/>
  <c r="J36" i="38032"/>
  <c r="J49" i="38032" s="1"/>
  <c r="J53" i="38032" s="1"/>
  <c r="K53" i="38032" s="1"/>
  <c r="O34" i="38032"/>
  <c r="I24" i="38032"/>
  <c r="Q26" i="38032"/>
  <c r="I34" i="38032"/>
  <c r="Q32" i="38032"/>
  <c r="Q24" i="38032"/>
  <c r="Q23" i="38032"/>
  <c r="Q42" i="38032"/>
  <c r="Q38" i="38032"/>
  <c r="P16" i="38032"/>
  <c r="P20" i="38032" s="1"/>
  <c r="P36" i="38032" s="1"/>
  <c r="P49" i="38032" s="1"/>
  <c r="P53" i="38032" s="1"/>
  <c r="Q53" i="38032" s="1"/>
  <c r="M30" i="38032"/>
  <c r="M41" i="9"/>
  <c r="I29" i="9"/>
  <c r="M32" i="9"/>
  <c r="I30" i="9"/>
  <c r="I32" i="9"/>
  <c r="I26" i="9"/>
  <c r="I31" i="9"/>
  <c r="M29" i="9"/>
  <c r="M28" i="9"/>
  <c r="M33" i="9"/>
  <c r="M13" i="9"/>
  <c r="L15" i="9"/>
  <c r="L19" i="9" s="1"/>
  <c r="H15" i="9"/>
  <c r="H19" i="9" s="1"/>
  <c r="H35" i="9" s="1"/>
  <c r="H48" i="9" s="1"/>
  <c r="H52" i="9" s="1"/>
  <c r="I52" i="9" s="1"/>
  <c r="M31" i="9"/>
  <c r="M23" i="9"/>
  <c r="M30" i="9"/>
  <c r="M37" i="9"/>
  <c r="I37" i="9"/>
  <c r="K26" i="9"/>
  <c r="K33" i="9"/>
  <c r="I41" i="9"/>
  <c r="I23" i="9"/>
  <c r="I33" i="9"/>
  <c r="O37" i="9"/>
  <c r="O41" i="9"/>
  <c r="O17" i="9"/>
  <c r="S18" i="38032" s="1"/>
  <c r="O28" i="9"/>
  <c r="K37" i="9"/>
  <c r="N15" i="9"/>
  <c r="N19" i="9" s="1"/>
  <c r="N35" i="9" s="1"/>
  <c r="N48" i="9" s="1"/>
  <c r="N52" i="9" s="1"/>
  <c r="O52" i="9" s="1"/>
  <c r="O33" i="9"/>
  <c r="O25" i="9"/>
  <c r="O32" i="9"/>
  <c r="O27" i="9"/>
  <c r="G26" i="9"/>
  <c r="G23" i="9"/>
  <c r="G41" i="9"/>
  <c r="F15" i="9"/>
  <c r="F19" i="9" s="1"/>
  <c r="F35" i="9" s="1"/>
  <c r="F48" i="9" s="1"/>
  <c r="F52" i="9" s="1"/>
  <c r="G52" i="9" s="1"/>
  <c r="K30" i="9"/>
  <c r="I13" i="9"/>
  <c r="K27" i="9"/>
  <c r="Q29" i="9"/>
  <c r="K41" i="9"/>
  <c r="I28" i="9"/>
  <c r="I22" i="9"/>
  <c r="O26" i="9"/>
  <c r="K31" i="9"/>
  <c r="S25" i="38032"/>
  <c r="Q23" i="9"/>
  <c r="K25" i="9"/>
  <c r="Q26" i="9"/>
  <c r="G13" i="9"/>
  <c r="Q37" i="9"/>
  <c r="G25" i="9"/>
  <c r="K13" i="9"/>
  <c r="G27" i="9"/>
  <c r="O23" i="9"/>
  <c r="J15" i="9"/>
  <c r="J19" i="9" s="1"/>
  <c r="J35" i="9" s="1"/>
  <c r="J48" i="9" s="1"/>
  <c r="J52" i="9" s="1"/>
  <c r="K52" i="9" s="1"/>
  <c r="K22" i="9"/>
  <c r="E48" i="8"/>
  <c r="E52" i="8" s="1"/>
  <c r="G38" i="38032"/>
  <c r="O42" i="38032"/>
  <c r="H36" i="38032"/>
  <c r="H49" i="38032" s="1"/>
  <c r="H53" i="38032" s="1"/>
  <c r="I53" i="38032" s="1"/>
  <c r="F16" i="38032"/>
  <c r="F20" i="38032" s="1"/>
  <c r="F36" i="38032" s="1"/>
  <c r="F49" i="38032" s="1"/>
  <c r="F53" i="38032" s="1"/>
  <c r="G53" i="38032" s="1"/>
  <c r="G24" i="38032"/>
  <c r="G34" i="38032"/>
  <c r="Q30" i="38032"/>
  <c r="G26" i="38032"/>
  <c r="O24" i="38032"/>
  <c r="O28" i="38032"/>
  <c r="O31" i="9"/>
  <c r="G14" i="38032"/>
  <c r="Q31" i="38032"/>
  <c r="O26" i="38032"/>
  <c r="G23" i="38032"/>
  <c r="G42" i="38032"/>
  <c r="G27" i="38032"/>
  <c r="I32" i="38032"/>
  <c r="O14" i="38032"/>
  <c r="O13" i="9"/>
  <c r="O30" i="9"/>
  <c r="G28" i="38032"/>
  <c r="Q28" i="38032"/>
  <c r="O23" i="38032"/>
  <c r="I27" i="38032"/>
  <c r="O31" i="38032"/>
  <c r="I29" i="38032"/>
  <c r="M29" i="38032"/>
  <c r="G29" i="38032"/>
  <c r="G33" i="38032"/>
  <c r="Q29" i="38032"/>
  <c r="I23" i="38032"/>
  <c r="O33" i="38032"/>
  <c r="I14" i="38032"/>
  <c r="G30" i="38032"/>
  <c r="Q22" i="9"/>
  <c r="Q30" i="9"/>
  <c r="P15" i="9"/>
  <c r="P19" i="9" s="1"/>
  <c r="P35" i="9" s="1"/>
  <c r="P48" i="9" s="1"/>
  <c r="P52" i="9" s="1"/>
  <c r="Q52" i="9" s="1"/>
  <c r="O29" i="38032"/>
  <c r="I31" i="38032"/>
  <c r="Q27" i="9"/>
  <c r="Q25" i="9"/>
  <c r="O30" i="38032"/>
  <c r="Q28" i="9"/>
  <c r="O38" i="38032"/>
  <c r="O32" i="38032"/>
  <c r="S44" i="38032"/>
  <c r="Q41" i="9"/>
  <c r="Q31" i="9"/>
  <c r="Q33" i="9"/>
  <c r="O27" i="38032"/>
  <c r="Q13" i="9"/>
  <c r="I26" i="38032"/>
  <c r="L36" i="38032"/>
  <c r="L49" i="38032" s="1"/>
  <c r="L53" i="38032" s="1"/>
  <c r="M53" i="38032" s="1"/>
  <c r="L35" i="9"/>
  <c r="L48" i="9" s="1"/>
  <c r="L52" i="9" s="1"/>
  <c r="M52" i="9" s="1"/>
  <c r="S34" i="38032" l="1"/>
  <c r="S33" i="38032"/>
  <c r="S23" i="38032"/>
  <c r="S42" i="38032"/>
  <c r="S24" i="38032"/>
  <c r="S38" i="38032"/>
  <c r="S28" i="38032"/>
  <c r="S14" i="38032"/>
  <c r="S27" i="38032"/>
  <c r="S32" i="38032"/>
  <c r="S29" i="38032"/>
  <c r="S30" i="38032"/>
  <c r="S26" i="38032"/>
  <c r="S53" i="38032"/>
  <c r="S31" i="3803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<sst xmlns="http://schemas.openxmlformats.org/spreadsheetml/2006/main" count="220" uniqueCount="84">
  <si>
    <t>Hilfe</t>
  </si>
  <si>
    <t>BWA-Analyse</t>
  </si>
  <si>
    <t>Monatswerte Januar bis Dezember</t>
  </si>
  <si>
    <t>Bezeichnung</t>
  </si>
  <si>
    <t>JANUAR</t>
  </si>
  <si>
    <t>FEBRUAR</t>
  </si>
  <si>
    <t>MÄRZ</t>
  </si>
  <si>
    <t>APRIL</t>
  </si>
  <si>
    <t>MAI</t>
  </si>
  <si>
    <t>JUNI</t>
  </si>
  <si>
    <t>JULI</t>
  </si>
  <si>
    <t>AUGUST</t>
  </si>
  <si>
    <t>SEPTEMBER</t>
  </si>
  <si>
    <t>OKTOBER</t>
  </si>
  <si>
    <t>NOVEMBER</t>
  </si>
  <si>
    <t>DEZEMBER</t>
  </si>
  <si>
    <t xml:space="preserve">  Umsatzerlöse</t>
  </si>
  <si>
    <t xml:space="preserve">  Best.Verdg. FE/UE</t>
  </si>
  <si>
    <t xml:space="preserve">  Akt. Eigenleistungen</t>
  </si>
  <si>
    <t>Gesamtleistung</t>
  </si>
  <si>
    <t xml:space="preserve">  Mat./Wareneinkauf</t>
  </si>
  <si>
    <t>Rohertrag</t>
  </si>
  <si>
    <t xml:space="preserve">  So. betr. Erlöse</t>
  </si>
  <si>
    <t>Betriebl. Rohertrag</t>
  </si>
  <si>
    <t>Kostenarten:</t>
  </si>
  <si>
    <t xml:space="preserve">  Personalkosten</t>
  </si>
  <si>
    <t xml:space="preserve">  Raumkosten</t>
  </si>
  <si>
    <t xml:space="preserve">  Betriebl. Steuern</t>
  </si>
  <si>
    <t xml:space="preserve">  Versich./Beiträge</t>
  </si>
  <si>
    <t xml:space="preserve">  Besondere Kosten</t>
  </si>
  <si>
    <t xml:space="preserve">  Kfz-Kosten (o. St.)</t>
  </si>
  <si>
    <t xml:space="preserve">  Werbe-/Reisekosten</t>
  </si>
  <si>
    <t xml:space="preserve">  Kosten Warenabgabe</t>
  </si>
  <si>
    <t xml:space="preserve">  Abschreibungen</t>
  </si>
  <si>
    <t xml:space="preserve">  Reparatur/Instandh.</t>
  </si>
  <si>
    <t xml:space="preserve">  Sonstige Kosten</t>
  </si>
  <si>
    <t>Gesamtkosten</t>
  </si>
  <si>
    <t>Betriebsergebnis</t>
  </si>
  <si>
    <t xml:space="preserve">  Zinsaufwand</t>
  </si>
  <si>
    <t xml:space="preserve">  sonst. neutr. Aufw.</t>
  </si>
  <si>
    <t>Neutraler Aufwand</t>
  </si>
  <si>
    <t xml:space="preserve">  Zinserträge</t>
  </si>
  <si>
    <t xml:space="preserve">  Sonst. neutr. Ertr.</t>
  </si>
  <si>
    <t xml:space="preserve">  Verr. kalk. Kosten</t>
  </si>
  <si>
    <t>Neutraler Ertrag</t>
  </si>
  <si>
    <t>Kontenklasse 5/6</t>
  </si>
  <si>
    <t>Ergebnis vor Steuern</t>
  </si>
  <si>
    <t xml:space="preserve">  Steuern Eink. u. Ertr.</t>
  </si>
  <si>
    <t>Vorläufiges Ergebnis</t>
  </si>
  <si>
    <t>BWA - Monatswerte</t>
  </si>
  <si>
    <t xml:space="preserve">Kumulierte Jahreswerte der Monate JANUAR - DEZEMBER </t>
  </si>
  <si>
    <t xml:space="preserve">JANUAR - DEZEMBER </t>
  </si>
  <si>
    <t>BWA - Kumulierte Jahreswerte</t>
  </si>
  <si>
    <t>Relationen der Kosten zur Gesamtleistung - 1. HALBJAHR</t>
  </si>
  <si>
    <t>BWA - Relationen 1. HJ</t>
  </si>
  <si>
    <t>Relationen der Kosten zur Gesamtleistung - 2. HALBJAHR</t>
  </si>
  <si>
    <t>MITTELWERT</t>
  </si>
  <si>
    <t>BWA - Relationen 2. HJ</t>
  </si>
  <si>
    <t>Aktivierung</t>
  </si>
  <si>
    <t>JAN</t>
  </si>
  <si>
    <t>FEB</t>
  </si>
  <si>
    <t>MRZ</t>
  </si>
  <si>
    <t>APR</t>
  </si>
  <si>
    <t>JUN</t>
  </si>
  <si>
    <t>JUL</t>
  </si>
  <si>
    <t>AUG</t>
  </si>
  <si>
    <t>SEPT</t>
  </si>
  <si>
    <t>OKT</t>
  </si>
  <si>
    <t>NOV</t>
  </si>
  <si>
    <t>DEZ</t>
  </si>
  <si>
    <t>Mat./Wareneinkauf</t>
  </si>
  <si>
    <t>Datenanzeige als Diagramm</t>
  </si>
  <si>
    <t>IST</t>
  </si>
  <si>
    <t>SOLL</t>
  </si>
  <si>
    <t>Funktion der BWA</t>
  </si>
  <si>
    <t>In jedem Unternehmen entsteht Zahlenmaterial durch Belege wie z. B. Ein- und Ausgangsrechnungen. Diese werden in der Finanzbuchhaltung (FIBU) erfasst und systematisch gegliedert. Gehälter werden bei den Personalkosten gebucht, Tankbelege bei den Kfz-Kosten usw. Die FIBU wird entweder intern oder von einem Steuerberater erstellt.
Die betriebswirtschaftliche Auswertung (BWA) ist eine strukturierte Zusammenfassung der Daten aus der FIBU ohne Bewertung. Das heißt, es liegt das reine Ergebnis aus der Buchführung vor, egal wie vollständig oder unvollständig, zeitnah oder verzögert es auch immer ist.
Mit ihrer Hilfe können Sie kurzfristig die Erlös- und Kostensituation Ihres Betriebes ersehen. Darüber hinaus ist die BWA ein wesentliches, kurzfristiges Instrument für Ihr laufendes Controlling, das auch von den Kreditinstituten im Rahmen Ihres Ratings verstärkt gefordert wird. Dieses Tool unterstützt Sie bei der Analyse der monatlichen BWA-Daten durch eine Relationenübersicht, in der Sie auf einen Blick erkennen können, ob es Positionen gibt, die sich bezüglich des Gesamtergebnisses positiv oder negativ entwickeln, sowie durch ein interaktives Diagramm, bei dem Sie sich per Mausklick jede beliebige Kombination von Datenreihen bzw. – entwicklungen anschauen können.</t>
  </si>
  <si>
    <t>Ihre BWA-Daten in der Jahresübersicht</t>
  </si>
  <si>
    <t>Nachdem Ihnen Ihre BWAs als monatliche Zusammenfassung vorliegen, fällt es schwer, eine Jahrestendenz zu erkennen. Wir haben für Sie ein Tool aus der Praxis entwickelt, das sich am Aufbau der DATEV-BWA orientiert.
Tragen Sie hier für jeden Monat die entsprechenden Werte ein, die Sie der Spalte Monatswerte - aktuelles Jahr entnehmen.</t>
  </si>
  <si>
    <t>Die Relationenübersicht</t>
  </si>
  <si>
    <t xml:space="preserve">Die Relationenübersicht bietet Ihnen zwei wesentliche Vorteile:
Sie erkennen auf einen Blick, ob es Positionen gibt, die sich bezüglich des Gesamtergebnisses im Laufe eines Zeitraums positiv oder negativ entwickeln. Laufen Ihnen z. B. die Fahrzeug- oder Werbekosten davon? Wie entwickelt sich der Materialeinkauf usw.? Beispiel: Sie stellen fest, dass die Werte der Position Material-/Wareneinkauf relativ zur Gesamtleistung stetig steigen. Dann sollten Sie prüfen, ob sich Ihr Lagerbestand permanent erhöht, ob Material gestohlen wird oder ob das dem Kunden verkaufte oder verbaute Material auch wirklich vollständig verrechnet wird. Steigen z. B. die Personalkosten dauerhaft, dann kann ein möglicher Grund die sinkende Produktivität sein.
Der Übersicht halber wurde das Jahr in zwei Halbjahre aufgeteilt. Die Daten des zweiten Halbjahres finden Sie in der Arbeitsmappe BWA-Relationen 2 HJ. In dieser Arbeitsmappe werden Ihnen darüber hinaus die Mittelwerte der einzelnen Kostenpositionen in Relation zur Gesamtleistung angezeigt. Sie finden diese in der Spalte IST.
Tragen Sie gleich zu Beginn des zu betrachtenden Jahren in die Spalte SOLL für alle Kostenpositionen, die Sie im Auge behalten wollen, einen Soll-Wert ein. Wird dieser Soll-Wert überschritten, erscheint der entsprechende Relationenwert rot hinterlegt mit weißer Schriftauszeichnung.
</t>
  </si>
  <si>
    <t>Darstellung der Relationen in einem Diagramm</t>
  </si>
  <si>
    <t>Eine visualisierte Darstellung ist normalerweise schneller und einfacher zu überblicken als eine Zahlenreihe. Aus diesem Grund bedienen wir uns der Möglichkeit eines interaktiven Diagramms, bei dem Sie sich per Mausklick aussuchen können, welche Datenreihe(n) angezeigt wird (werden). Klicken Sie dazu in der Apalte Aktivierung auf das Kontrollkästchen vor dem entsprechenden Wert, den Sie in der Diagrammansicht angezeigt bekommen wollen.
Welche Daten ausgewählt wurden, zeigt Ihnen darüber hinaus die Legende am unteren Rand der Diagrammansicht.</t>
  </si>
  <si>
    <t>BWA - Relationen 2. HJ / Kontroll-Werte</t>
  </si>
  <si>
    <t>© Haufe Lexware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</si>
</sst>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_)"/>
    <numFmt numFmtId="165" formatCode="#,##0\ [$€-1]"/>
    <numFmt numFmtId="166" formatCode="0.0"/>
    <numFmt numFmtId="167" formatCode="#,##0\ &quot;€&quot;"/>
    <numFmt numFmtId="168" formatCode="#,##0.00\ &quot;€&quot;"/>
  </numFmts>
  <fonts count="52" x14ac:knownFonts="1">
    <font>
      <sz val="11"/>
      <color theme="1"/>
      <name val="Calibri"/>
      <family val="2"/>
    </font>
    <font>
      <sz val="10"/>
      <name val="Verdana"/>
      <family val="2"/>
    </font>
    <font>
      <sz val="22"/>
      <color indexed="62"/>
      <name val="Verdana"/>
      <family val="2"/>
    </font>
    <font>
      <sz val="11"/>
      <name val="Verdana"/>
      <family val="2"/>
    </font>
    <font>
      <sz val="9"/>
      <name val="Arial"/>
      <family val="2"/>
    </font>
    <font>
      <b/>
      <sz val="9"/>
      <name val="Arial"/>
      <family val="2"/>
    </font>
    <font>
      <sz val="10"/>
      <name val="Arial"/>
      <family val="2"/>
    </font>
    <font>
      <b/>
      <sz val="10"/>
      <name val="Arial"/>
      <family val="2"/>
    </font>
    <font>
      <b/>
      <sz val="10"/>
      <color indexed="8"/>
      <name val="Arial"/>
      <family val="2"/>
    </font>
    <font>
      <sz val="10"/>
      <color indexed="8"/>
      <name val="Arial"/>
      <family val="2"/>
    </font>
    <font>
      <b/>
      <sz val="14"/>
      <name val="Arial"/>
      <family val="2"/>
    </font>
    <font>
      <b/>
      <sz val="14"/>
      <color indexed="9"/>
      <name val="Arial"/>
      <family val="2"/>
    </font>
    <font>
      <sz val="12"/>
      <name val="Arial"/>
      <family val="2"/>
    </font>
    <font>
      <sz val="12"/>
      <name val="Wingdings"/>
      <charset val="2"/>
    </font>
    <font>
      <u/>
      <sz val="10"/>
      <color indexed="12"/>
      <name val="Arial"/>
      <family val="2"/>
    </font>
    <font>
      <sz val="10"/>
      <name val="Arial"/>
      <family val="2"/>
    </font>
    <font>
      <sz val="11"/>
      <color indexed="8"/>
      <name val="Verdana"/>
      <family val="2"/>
    </font>
    <font>
      <b/>
      <sz val="11"/>
      <color indexed="8"/>
      <name val="Verdana"/>
      <family val="2"/>
    </font>
    <font>
      <sz val="11"/>
      <color indexed="9"/>
      <name val="Verdana"/>
      <family val="2"/>
    </font>
    <font>
      <sz val="8"/>
      <color rgb="FF000000"/>
      <name val="Tahoma"/>
      <family val="2"/>
    </font>
    <font>
      <u/>
      <sz val="11"/>
      <color theme="11"/>
      <name val="Calibri"/>
      <family val="2"/>
    </font>
    <font>
      <sz val="11"/>
      <color theme="1"/>
      <name val="Calibri"/>
      <family val="2"/>
    </font>
    <font>
      <u/>
      <sz val="11"/>
      <color rgb="FF0500FF"/>
      <name val="Calibri"/>
      <family val="2"/>
    </font>
    <font>
      <b/>
      <sz val="12"/>
      <color theme="0"/>
      <name val="Calibri"/>
      <family val="2"/>
    </font>
    <font>
      <sz val="24"/>
      <color rgb="FF001344"/>
      <name val="Calibri"/>
      <family val="2"/>
    </font>
    <font>
      <sz val="16"/>
      <color rgb="FF001344"/>
      <name val="Calibri"/>
      <family val="2"/>
    </font>
    <font>
      <u/>
      <sz val="11"/>
      <color theme="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indexed="8"/>
      <name val="Calibri"/>
      <family val="2"/>
      <scheme val="minor"/>
    </font>
    <font>
      <sz val="11"/>
      <color indexed="8"/>
      <name val="Calibri"/>
      <family val="2"/>
      <scheme val="minor"/>
    </font>
    <font>
      <sz val="10"/>
      <name val="Calibri"/>
      <family val="2"/>
      <scheme val="minor"/>
    </font>
    <font>
      <sz val="11"/>
      <color theme="1"/>
      <name val="Calibri"/>
      <family val="2"/>
      <scheme val="minor"/>
    </font>
    <font>
      <sz val="24"/>
      <color rgb="FF001344"/>
      <name val="Calibri"/>
      <family val="2"/>
      <scheme val="minor"/>
    </font>
    <font>
      <sz val="16"/>
      <color rgb="FF001344"/>
      <name val="Calibri"/>
      <family val="2"/>
      <scheme val="minor"/>
    </font>
    <font>
      <sz val="11"/>
      <name val="Calibri"/>
      <family val="2"/>
      <scheme val="minor"/>
    </font>
    <font>
      <b/>
      <sz val="11"/>
      <color indexed="55"/>
      <name val="Calibri"/>
      <family val="2"/>
      <scheme val="minor"/>
    </font>
    <font>
      <b/>
      <sz val="12"/>
      <color indexed="23"/>
      <name val="Calibri"/>
      <family val="2"/>
      <scheme val="minor"/>
    </font>
    <font>
      <sz val="10"/>
      <color indexed="63"/>
      <name val="Calibri"/>
      <family val="2"/>
      <scheme val="minor"/>
    </font>
    <font>
      <sz val="11"/>
      <color indexed="55"/>
      <name val="Calibri"/>
      <family val="2"/>
      <scheme val="minor"/>
    </font>
    <font>
      <sz val="12"/>
      <name val="Calibri"/>
      <family val="2"/>
      <scheme val="minor"/>
    </font>
    <font>
      <u/>
      <sz val="11"/>
      <color rgb="FF0500FF"/>
      <name val="Calibri"/>
      <family val="2"/>
      <scheme val="minor"/>
    </font>
    <font>
      <b/>
      <sz val="11"/>
      <color indexed="54"/>
      <name val="Calibri"/>
      <family val="2"/>
      <scheme val="minor"/>
    </font>
    <font>
      <b/>
      <sz val="11"/>
      <color indexed="12"/>
      <name val="Calibri"/>
      <family val="2"/>
      <scheme val="minor"/>
    </font>
    <font>
      <u/>
      <sz val="11"/>
      <color theme="10"/>
      <name val="Calibri"/>
      <family val="2"/>
      <scheme val="minor"/>
    </font>
    <font>
      <b/>
      <sz val="10"/>
      <color indexed="54"/>
      <name val="Calibri"/>
      <family val="2"/>
      <scheme val="minor"/>
    </font>
    <font>
      <b/>
      <sz val="10"/>
      <name val="Calibri"/>
      <family val="2"/>
      <scheme val="minor"/>
    </font>
    <font>
      <sz val="10"/>
      <color indexed="9"/>
      <name val="Calibri"/>
      <family val="2"/>
      <scheme val="minor"/>
    </font>
    <font>
      <sz val="22"/>
      <color indexed="62"/>
      <name val="Calibri"/>
      <family val="2"/>
      <scheme val="minor"/>
    </font>
    <font>
      <b/>
      <sz val="11"/>
      <color indexed="23"/>
      <name val="Calibri"/>
      <family val="2"/>
      <scheme val="minor"/>
    </font>
    <font>
      <b/>
      <sz val="11"/>
      <color theme="1"/>
      <name val="Calibri"/>
      <family val="2"/>
      <scheme val="minor"/>
    </font>
  </fonts>
  <fills count="8">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theme="0"/>
        <bgColor indexed="64"/>
      </patternFill>
    </fill>
    <fill>
      <patternFill patternType="solid">
        <fgColor rgb="FFDBE5FF"/>
        <bgColor indexed="64"/>
      </patternFill>
    </fill>
    <fill>
      <patternFill patternType="solid">
        <fgColor rgb="FFDBE5FF"/>
        <bgColor rgb="FFDBE5FF"/>
      </patternFill>
    </fill>
    <fill>
      <patternFill patternType="solid">
        <fgColor rgb="FF0500FF"/>
        <bgColor indexed="64"/>
      </patternFill>
    </fill>
  </fills>
  <borders count="1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rgb="FFA6A6A6"/>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s>
  <cellStyleXfs count="42">
    <xf numFmtId="0" fontId="0" fillId="0" borderId="0"/>
    <xf numFmtId="0" fontId="4" fillId="0" borderId="0">
      <alignment vertical="center"/>
    </xf>
    <xf numFmtId="0" fontId="5" fillId="0" borderId="0">
      <alignment vertical="center"/>
    </xf>
    <xf numFmtId="0" fontId="4" fillId="0" borderId="0">
      <alignment vertical="center" wrapText="1"/>
    </xf>
    <xf numFmtId="0" fontId="5" fillId="0" borderId="0">
      <alignment vertical="center" wrapText="1"/>
    </xf>
    <xf numFmtId="44" fontId="6" fillId="0" borderId="0" applyFont="0" applyFill="0" applyBorder="0" applyAlignment="0" applyProtection="0"/>
    <xf numFmtId="0" fontId="14" fillId="0" borderId="0" applyNumberFormat="0" applyFill="0" applyBorder="0" applyAlignment="0" applyProtection="0">
      <alignment vertical="top"/>
      <protection locked="0"/>
    </xf>
    <xf numFmtId="0" fontId="4" fillId="0" borderId="0"/>
    <xf numFmtId="0" fontId="26" fillId="0" borderId="0" applyNumberFormat="0" applyFill="0" applyBorder="0" applyAlignment="0" applyProtection="0"/>
    <xf numFmtId="164" fontId="7" fillId="1" borderId="0" applyAlignment="0" applyProtection="0"/>
    <xf numFmtId="49" fontId="7" fillId="0" borderId="0">
      <alignment horizontal="left" vertical="center"/>
    </xf>
    <xf numFmtId="0" fontId="8" fillId="0" borderId="0">
      <alignment vertical="center"/>
    </xf>
    <xf numFmtId="0" fontId="8" fillId="0" borderId="0">
      <alignment vertical="center" wrapText="1"/>
    </xf>
    <xf numFmtId="0" fontId="8" fillId="0" borderId="0">
      <alignment vertical="center"/>
    </xf>
    <xf numFmtId="0" fontId="9" fillId="0" borderId="0">
      <alignment vertical="center" wrapText="1"/>
    </xf>
    <xf numFmtId="0" fontId="15" fillId="0" borderId="0"/>
    <xf numFmtId="0" fontId="1" fillId="0" borderId="0"/>
    <xf numFmtId="0" fontId="6" fillId="0" borderId="0"/>
    <xf numFmtId="0" fontId="10" fillId="0" borderId="0">
      <alignment horizontal="centerContinuous" vertical="center"/>
    </xf>
    <xf numFmtId="0" fontId="27" fillId="0" borderId="13" applyNumberFormat="0" applyFill="0" applyAlignment="0" applyProtection="0"/>
    <xf numFmtId="0" fontId="28" fillId="0" borderId="14" applyNumberFormat="0" applyFill="0" applyAlignment="0" applyProtection="0"/>
    <xf numFmtId="49" fontId="11" fillId="2" borderId="1" applyNumberFormat="0" applyFont="0" applyFill="0">
      <alignment horizontal="left" vertical="center"/>
    </xf>
    <xf numFmtId="0" fontId="29" fillId="0" borderId="15" applyNumberFormat="0" applyFill="0" applyAlignment="0" applyProtection="0"/>
    <xf numFmtId="49" fontId="11" fillId="2" borderId="1">
      <alignment vertical="center"/>
    </xf>
    <xf numFmtId="0" fontId="29" fillId="0" borderId="0" applyNumberFormat="0" applyFill="0" applyBorder="0" applyAlignment="0" applyProtection="0"/>
    <xf numFmtId="0" fontId="12" fillId="0" borderId="0"/>
    <xf numFmtId="0" fontId="13" fillId="3" borderId="0">
      <alignment horizontal="centerContinuous" vertical="center"/>
    </xf>
    <xf numFmtId="0" fontId="20" fillId="0" borderId="0" applyNumberFormat="0" applyFill="0" applyBorder="0" applyAlignment="0" applyProtection="0"/>
    <xf numFmtId="4" fontId="21" fillId="0" borderId="11">
      <alignment horizontal="right" vertical="center"/>
      <protection locked="0"/>
    </xf>
    <xf numFmtId="0" fontId="22" fillId="0" borderId="0" applyFill="0" applyBorder="0" applyAlignment="0" applyProtection="0"/>
    <xf numFmtId="14" fontId="21" fillId="0" borderId="11">
      <alignment horizontal="left" vertical="center"/>
      <protection locked="0"/>
    </xf>
    <xf numFmtId="0" fontId="21" fillId="0" borderId="12">
      <alignment horizontal="left" vertical="center"/>
      <protection locked="0"/>
    </xf>
    <xf numFmtId="0" fontId="21" fillId="5" borderId="12">
      <alignment vertical="center"/>
    </xf>
    <xf numFmtId="0" fontId="22" fillId="0" borderId="0" applyNumberFormat="0" applyFill="0" applyBorder="0" applyAlignment="0" applyProtection="0">
      <alignment vertical="top"/>
      <protection locked="0"/>
    </xf>
    <xf numFmtId="10" fontId="21" fillId="0" borderId="11">
      <alignment horizontal="right" vertical="center"/>
      <protection locked="0"/>
    </xf>
    <xf numFmtId="0" fontId="21" fillId="0" borderId="0"/>
    <xf numFmtId="43" fontId="21" fillId="6" borderId="11">
      <alignment horizontal="left" vertical="center"/>
      <protection locked="0"/>
    </xf>
    <xf numFmtId="0" fontId="23" fillId="7" borderId="11">
      <alignment horizontal="left" vertical="center" wrapText="1"/>
    </xf>
    <xf numFmtId="0" fontId="21" fillId="0" borderId="11">
      <alignment horizontal="left" vertical="center"/>
      <protection locked="0"/>
    </xf>
    <xf numFmtId="49" fontId="24" fillId="0" borderId="0" applyFill="0" applyBorder="0" applyProtection="0">
      <alignment horizontal="left" vertical="center"/>
    </xf>
    <xf numFmtId="0" fontId="25" fillId="0" borderId="0">
      <alignment vertical="center"/>
    </xf>
    <xf numFmtId="168" fontId="21" fillId="0" borderId="11">
      <alignment horizontal="right" vertical="center"/>
      <protection locked="0"/>
    </xf>
  </cellStyleXfs>
  <cellXfs count="140">
    <xf numFmtId="0" fontId="0" fillId="0" borderId="0" xfId="0"/>
    <xf numFmtId="0" fontId="15" fillId="0" borderId="0" xfId="15"/>
    <xf numFmtId="165" fontId="15" fillId="0" borderId="0" xfId="15" applyNumberFormat="1"/>
    <xf numFmtId="0" fontId="4" fillId="0" borderId="0" xfId="15" applyFont="1"/>
    <xf numFmtId="0" fontId="2" fillId="0" borderId="0" xfId="0" applyFont="1" applyAlignment="1">
      <alignment horizontal="left" vertical="center"/>
    </xf>
    <xf numFmtId="0" fontId="4" fillId="0" borderId="0" xfId="15" applyFont="1" applyAlignment="1">
      <alignment vertical="center"/>
    </xf>
    <xf numFmtId="0" fontId="15" fillId="0" borderId="3" xfId="15" applyBorder="1"/>
    <xf numFmtId="0" fontId="15" fillId="3" borderId="0" xfId="15" applyFill="1"/>
    <xf numFmtId="0" fontId="16" fillId="3" borderId="0" xfId="15" applyFont="1" applyFill="1"/>
    <xf numFmtId="165" fontId="16" fillId="3" borderId="0" xfId="15" applyNumberFormat="1" applyFont="1" applyFill="1"/>
    <xf numFmtId="165" fontId="15" fillId="3" borderId="0" xfId="15" applyNumberFormat="1" applyFill="1"/>
    <xf numFmtId="0" fontId="2" fillId="3" borderId="0" xfId="0" applyFont="1" applyFill="1" applyAlignment="1">
      <alignment horizontal="left" vertical="center"/>
    </xf>
    <xf numFmtId="0" fontId="4" fillId="3" borderId="0" xfId="15" applyFont="1" applyFill="1"/>
    <xf numFmtId="0" fontId="16" fillId="3" borderId="0" xfId="15" applyFont="1" applyFill="1" applyAlignment="1">
      <alignment vertical="center"/>
    </xf>
    <xf numFmtId="0" fontId="4" fillId="3" borderId="0" xfId="15" applyFont="1" applyFill="1" applyAlignment="1">
      <alignment vertical="center"/>
    </xf>
    <xf numFmtId="0" fontId="3" fillId="0" borderId="0" xfId="15" applyFont="1" applyAlignment="1">
      <alignment vertical="center"/>
    </xf>
    <xf numFmtId="0" fontId="3" fillId="3" borderId="0" xfId="15" applyFont="1" applyFill="1" applyAlignment="1">
      <alignment vertical="center"/>
    </xf>
    <xf numFmtId="166" fontId="16" fillId="3" borderId="0" xfId="15" applyNumberFormat="1" applyFont="1" applyFill="1" applyAlignment="1">
      <alignment vertical="center"/>
    </xf>
    <xf numFmtId="0" fontId="15" fillId="0" borderId="0" xfId="15" applyAlignment="1">
      <alignment vertical="center"/>
    </xf>
    <xf numFmtId="0" fontId="3" fillId="3" borderId="0" xfId="15" applyFont="1" applyFill="1"/>
    <xf numFmtId="165" fontId="18" fillId="3" borderId="0" xfId="15" applyNumberFormat="1" applyFont="1" applyFill="1"/>
    <xf numFmtId="0" fontId="18" fillId="3" borderId="0" xfId="15" applyFont="1" applyFill="1"/>
    <xf numFmtId="0" fontId="17" fillId="3" borderId="9" xfId="15" applyFont="1" applyFill="1" applyBorder="1" applyProtection="1">
      <protection locked="0"/>
    </xf>
    <xf numFmtId="167" fontId="16" fillId="3" borderId="3" xfId="15" applyNumberFormat="1" applyFont="1" applyFill="1" applyBorder="1" applyProtection="1">
      <protection locked="0"/>
    </xf>
    <xf numFmtId="167" fontId="16" fillId="3" borderId="5" xfId="15" applyNumberFormat="1" applyFont="1" applyFill="1" applyBorder="1" applyProtection="1">
      <protection locked="0"/>
    </xf>
    <xf numFmtId="0" fontId="17" fillId="3" borderId="7" xfId="15" applyFont="1" applyFill="1" applyBorder="1" applyProtection="1">
      <protection locked="0"/>
    </xf>
    <xf numFmtId="167" fontId="16" fillId="3" borderId="0" xfId="15" applyNumberFormat="1" applyFont="1" applyFill="1" applyProtection="1">
      <protection locked="0"/>
    </xf>
    <xf numFmtId="167" fontId="16" fillId="3" borderId="4" xfId="15" applyNumberFormat="1" applyFont="1" applyFill="1" applyBorder="1" applyProtection="1">
      <protection locked="0"/>
    </xf>
    <xf numFmtId="0" fontId="17" fillId="3" borderId="7" xfId="15" applyFont="1" applyFill="1" applyBorder="1" applyAlignment="1" applyProtection="1">
      <alignment horizontal="left"/>
      <protection locked="0"/>
    </xf>
    <xf numFmtId="0" fontId="17" fillId="3" borderId="8" xfId="15" applyFont="1" applyFill="1" applyBorder="1" applyProtection="1">
      <protection locked="0"/>
    </xf>
    <xf numFmtId="167" fontId="16" fillId="3" borderId="2" xfId="15" applyNumberFormat="1" applyFont="1" applyFill="1" applyBorder="1" applyProtection="1">
      <protection locked="0"/>
    </xf>
    <xf numFmtId="167" fontId="16" fillId="3" borderId="6" xfId="15" applyNumberFormat="1" applyFont="1" applyFill="1" applyBorder="1" applyProtection="1">
      <protection locked="0"/>
    </xf>
    <xf numFmtId="0" fontId="0" fillId="0" borderId="0" xfId="0" applyAlignment="1">
      <alignment vertical="center"/>
    </xf>
    <xf numFmtId="49" fontId="24" fillId="0" borderId="0" xfId="39">
      <alignment horizontal="left" vertical="center"/>
    </xf>
    <xf numFmtId="0" fontId="25" fillId="0" borderId="0" xfId="40">
      <alignment vertical="center"/>
    </xf>
    <xf numFmtId="0" fontId="15" fillId="0" borderId="0" xfId="15" applyBorder="1"/>
    <xf numFmtId="0" fontId="15" fillId="3" borderId="0" xfId="15" applyFill="1" applyBorder="1"/>
    <xf numFmtId="0" fontId="16" fillId="3" borderId="0" xfId="15" applyFont="1" applyFill="1" applyBorder="1"/>
    <xf numFmtId="165" fontId="16" fillId="3" borderId="0" xfId="15" applyNumberFormat="1" applyFont="1" applyFill="1" applyBorder="1"/>
    <xf numFmtId="0" fontId="0" fillId="0" borderId="0" xfId="0" applyFill="1" applyBorder="1" applyAlignment="1">
      <alignment vertical="center"/>
    </xf>
    <xf numFmtId="0" fontId="2" fillId="0" borderId="0" xfId="0" applyFont="1" applyFill="1" applyBorder="1" applyAlignment="1">
      <alignment horizontal="left" vertical="center"/>
    </xf>
    <xf numFmtId="0" fontId="15" fillId="0" borderId="0" xfId="15" applyFill="1" applyBorder="1"/>
    <xf numFmtId="165" fontId="15" fillId="0" borderId="0" xfId="15" applyNumberFormat="1" applyFill="1" applyBorder="1"/>
    <xf numFmtId="0" fontId="16" fillId="0" borderId="0" xfId="15" applyFont="1" applyFill="1" applyBorder="1"/>
    <xf numFmtId="165" fontId="16" fillId="0" borderId="0" xfId="15" applyNumberFormat="1" applyFont="1" applyFill="1" applyBorder="1"/>
    <xf numFmtId="0" fontId="16" fillId="0" borderId="0" xfId="15" applyFont="1" applyFill="1" applyBorder="1" applyAlignment="1">
      <alignment vertical="center"/>
    </xf>
    <xf numFmtId="165" fontId="16" fillId="0" borderId="0" xfId="15" applyNumberFormat="1" applyFont="1" applyFill="1" applyBorder="1" applyAlignment="1">
      <alignment vertical="center"/>
    </xf>
    <xf numFmtId="165" fontId="16" fillId="0" borderId="0" xfId="15" applyNumberFormat="1" applyFont="1" applyFill="1" applyBorder="1" applyAlignment="1">
      <alignment horizontal="right" vertical="center"/>
    </xf>
    <xf numFmtId="0" fontId="16" fillId="0" borderId="0" xfId="15" applyFont="1" applyFill="1" applyBorder="1" applyAlignment="1" applyProtection="1">
      <alignment vertical="center"/>
      <protection locked="0"/>
    </xf>
    <xf numFmtId="165" fontId="16" fillId="0" borderId="0" xfId="15" applyNumberFormat="1" applyFont="1" applyFill="1" applyBorder="1" applyAlignment="1" applyProtection="1">
      <alignment vertical="center"/>
      <protection locked="0"/>
    </xf>
    <xf numFmtId="49" fontId="24" fillId="0" borderId="0" xfId="39" applyFill="1" applyBorder="1">
      <alignment horizontal="left" vertical="center"/>
    </xf>
    <xf numFmtId="0" fontId="2" fillId="0" borderId="0" xfId="15" applyFont="1" applyFill="1" applyAlignment="1">
      <alignment vertical="center"/>
    </xf>
    <xf numFmtId="49" fontId="24" fillId="0" borderId="0" xfId="39" applyFill="1">
      <alignment horizontal="left" vertical="center"/>
    </xf>
    <xf numFmtId="0" fontId="15" fillId="0" borderId="0" xfId="15" applyFill="1"/>
    <xf numFmtId="0" fontId="16" fillId="0" borderId="0" xfId="15" applyFont="1" applyFill="1"/>
    <xf numFmtId="0" fontId="16" fillId="0" borderId="0" xfId="15" applyFont="1" applyFill="1" applyAlignment="1">
      <alignment vertical="center"/>
    </xf>
    <xf numFmtId="0" fontId="16" fillId="0" borderId="3" xfId="15" applyFont="1" applyFill="1" applyBorder="1"/>
    <xf numFmtId="0" fontId="23" fillId="7" borderId="11" xfId="37">
      <alignment horizontal="left" vertical="center" wrapText="1"/>
    </xf>
    <xf numFmtId="0" fontId="0" fillId="0" borderId="0" xfId="0" applyBorder="1"/>
    <xf numFmtId="4" fontId="21" fillId="0" borderId="11" xfId="28">
      <alignment horizontal="right" vertical="center"/>
      <protection locked="0"/>
    </xf>
    <xf numFmtId="43" fontId="21" fillId="6" borderId="11" xfId="36">
      <alignment horizontal="left" vertical="center"/>
      <protection locked="0"/>
    </xf>
    <xf numFmtId="4" fontId="21" fillId="0" borderId="11" xfId="28" applyFont="1">
      <alignment horizontal="right" vertical="center"/>
      <protection locked="0"/>
    </xf>
    <xf numFmtId="0" fontId="2" fillId="0" borderId="0" xfId="15" applyFont="1" applyFill="1" applyBorder="1" applyAlignment="1">
      <alignment vertical="center"/>
    </xf>
    <xf numFmtId="0" fontId="4" fillId="0" borderId="0" xfId="15" applyFont="1" applyFill="1" applyBorder="1"/>
    <xf numFmtId="0" fontId="4" fillId="0" borderId="0" xfId="15" applyFont="1" applyFill="1" applyBorder="1" applyAlignment="1">
      <alignment vertical="center"/>
    </xf>
    <xf numFmtId="0" fontId="30" fillId="0" borderId="0" xfId="15" applyFont="1" applyFill="1" applyBorder="1" applyAlignment="1">
      <alignment horizontal="left" vertical="center"/>
    </xf>
    <xf numFmtId="0" fontId="31" fillId="0" borderId="0" xfId="15" applyFont="1" applyFill="1" applyBorder="1"/>
    <xf numFmtId="165" fontId="31" fillId="0" borderId="0" xfId="15" applyNumberFormat="1" applyFont="1" applyFill="1" applyBorder="1"/>
    <xf numFmtId="0" fontId="31" fillId="0" borderId="0" xfId="15" applyFont="1" applyFill="1" applyBorder="1" applyAlignment="1">
      <alignment vertical="center"/>
    </xf>
    <xf numFmtId="0" fontId="30" fillId="0" borderId="0" xfId="15" applyFont="1" applyFill="1" applyBorder="1" applyAlignment="1">
      <alignment vertical="center"/>
    </xf>
    <xf numFmtId="165" fontId="31" fillId="0" borderId="0" xfId="15" applyNumberFormat="1" applyFont="1" applyFill="1" applyBorder="1" applyAlignment="1">
      <alignment vertical="center"/>
    </xf>
    <xf numFmtId="0" fontId="31" fillId="0" borderId="0" xfId="15" applyFont="1" applyFill="1" applyBorder="1" applyProtection="1">
      <protection locked="0"/>
    </xf>
    <xf numFmtId="165" fontId="31" fillId="0" borderId="0" xfId="15" applyNumberFormat="1" applyFont="1" applyFill="1" applyBorder="1" applyProtection="1">
      <protection locked="0"/>
    </xf>
    <xf numFmtId="0" fontId="21" fillId="0" borderId="11" xfId="38">
      <alignment horizontal="left" vertical="center"/>
      <protection locked="0"/>
    </xf>
    <xf numFmtId="0" fontId="3" fillId="0" borderId="0" xfId="15" applyFont="1" applyFill="1" applyBorder="1"/>
    <xf numFmtId="165" fontId="3" fillId="0" borderId="0" xfId="15" applyNumberFormat="1" applyFont="1" applyFill="1" applyBorder="1"/>
    <xf numFmtId="166" fontId="16" fillId="0" borderId="0" xfId="15" applyNumberFormat="1" applyFont="1" applyFill="1" applyBorder="1" applyAlignment="1">
      <alignment vertical="center"/>
    </xf>
    <xf numFmtId="0" fontId="23" fillId="7" borderId="11" xfId="37" applyAlignment="1">
      <alignment horizontal="center" vertical="center" wrapText="1"/>
    </xf>
    <xf numFmtId="165" fontId="18" fillId="0" borderId="0" xfId="15" applyNumberFormat="1" applyFont="1" applyFill="1" applyBorder="1"/>
    <xf numFmtId="0" fontId="18" fillId="0" borderId="0" xfId="15" applyFont="1" applyFill="1" applyBorder="1"/>
    <xf numFmtId="0" fontId="2" fillId="0" borderId="0" xfId="0" applyFont="1" applyAlignment="1">
      <alignment vertical="center"/>
    </xf>
    <xf numFmtId="0" fontId="2" fillId="0" borderId="0" xfId="0" applyFont="1" applyFill="1" applyBorder="1" applyAlignment="1">
      <alignment vertical="center"/>
    </xf>
    <xf numFmtId="165" fontId="17" fillId="0" borderId="3" xfId="15" applyNumberFormat="1" applyFont="1" applyFill="1" applyBorder="1" applyAlignment="1">
      <alignment horizontal="center" vertical="center"/>
    </xf>
    <xf numFmtId="165" fontId="17" fillId="0" borderId="5" xfId="15" applyNumberFormat="1" applyFont="1" applyFill="1" applyBorder="1" applyAlignment="1">
      <alignment horizontal="center" vertical="center"/>
    </xf>
    <xf numFmtId="0" fontId="4" fillId="0" borderId="0" xfId="15" applyFont="1" applyBorder="1"/>
    <xf numFmtId="0" fontId="30" fillId="0" borderId="0" xfId="15" applyFont="1" applyFill="1" applyBorder="1" applyAlignment="1">
      <alignment horizontal="center" vertical="center"/>
    </xf>
    <xf numFmtId="165" fontId="30" fillId="0" borderId="3" xfId="15" applyNumberFormat="1" applyFont="1" applyFill="1" applyBorder="1" applyAlignment="1">
      <alignment horizontal="center" vertical="center"/>
    </xf>
    <xf numFmtId="0" fontId="31" fillId="0" borderId="0" xfId="15" applyFont="1" applyFill="1" applyBorder="1" applyAlignment="1">
      <alignment horizontal="left" vertical="center"/>
    </xf>
    <xf numFmtId="165" fontId="31" fillId="0" borderId="0" xfId="15" applyNumberFormat="1" applyFont="1" applyFill="1" applyBorder="1" applyAlignment="1" applyProtection="1">
      <alignment vertical="center"/>
      <protection locked="0"/>
    </xf>
    <xf numFmtId="0" fontId="32" fillId="0" borderId="0" xfId="16" applyFont="1"/>
    <xf numFmtId="0" fontId="33" fillId="0" borderId="0" xfId="0" applyFont="1" applyAlignment="1"/>
    <xf numFmtId="49" fontId="34" fillId="0" borderId="0" xfId="39" applyFont="1">
      <alignment horizontal="left" vertical="center"/>
    </xf>
    <xf numFmtId="0" fontId="33" fillId="0" borderId="0" xfId="0" applyFont="1" applyFill="1" applyBorder="1"/>
    <xf numFmtId="0" fontId="33" fillId="0" borderId="0" xfId="0" applyFont="1" applyFill="1" applyBorder="1" applyAlignment="1"/>
    <xf numFmtId="0" fontId="32" fillId="0" borderId="0" xfId="16" applyFont="1" applyFill="1" applyBorder="1"/>
    <xf numFmtId="0" fontId="35" fillId="0" borderId="0" xfId="40" applyFont="1">
      <alignment vertical="center"/>
    </xf>
    <xf numFmtId="0" fontId="36" fillId="0" borderId="0" xfId="16" applyFont="1" applyFill="1" applyBorder="1"/>
    <xf numFmtId="0" fontId="37" fillId="0" borderId="0" xfId="16" applyFont="1" applyFill="1" applyBorder="1" applyAlignment="1">
      <alignment horizontal="left"/>
    </xf>
    <xf numFmtId="0" fontId="38" fillId="0" borderId="0" xfId="16" applyFont="1" applyFill="1" applyBorder="1" applyAlignment="1">
      <alignment horizontal="left" indent="1"/>
    </xf>
    <xf numFmtId="0" fontId="39" fillId="0" borderId="0" xfId="16" applyFont="1" applyFill="1" applyBorder="1"/>
    <xf numFmtId="0" fontId="40" fillId="0" borderId="0" xfId="16" applyFont="1" applyFill="1" applyBorder="1" applyAlignment="1">
      <alignment vertical="top" wrapText="1"/>
    </xf>
    <xf numFmtId="0" fontId="33" fillId="0" borderId="0" xfId="0" applyFont="1" applyFill="1" applyBorder="1" applyAlignment="1">
      <alignment vertical="top" wrapText="1"/>
    </xf>
    <xf numFmtId="0" fontId="32" fillId="0" borderId="0" xfId="16" applyFont="1" applyFill="1" applyBorder="1" applyAlignment="1">
      <alignment horizontal="left" indent="1"/>
    </xf>
    <xf numFmtId="0" fontId="33" fillId="0" borderId="0" xfId="0" applyFont="1"/>
    <xf numFmtId="0" fontId="41" fillId="0" borderId="0" xfId="16" applyFont="1"/>
    <xf numFmtId="0" fontId="42" fillId="0" borderId="0" xfId="33" applyNumberFormat="1" applyFont="1" applyFill="1" applyBorder="1" applyAlignment="1" applyProtection="1">
      <alignment horizontal="left" vertical="center"/>
    </xf>
    <xf numFmtId="0" fontId="42" fillId="0" borderId="0" xfId="33" applyFont="1" applyFill="1" applyBorder="1" applyAlignment="1" applyProtection="1">
      <alignment horizontal="left" vertical="center"/>
    </xf>
    <xf numFmtId="0" fontId="43" fillId="0" borderId="0" xfId="8" applyNumberFormat="1" applyFont="1" applyFill="1" applyBorder="1" applyAlignment="1" applyProtection="1">
      <alignment horizontal="left" vertical="center" indent="1"/>
    </xf>
    <xf numFmtId="0" fontId="43" fillId="0" borderId="0" xfId="8" applyNumberFormat="1" applyFont="1" applyFill="1" applyBorder="1" applyAlignment="1" applyProtection="1">
      <alignment horizontal="left" vertical="center"/>
    </xf>
    <xf numFmtId="0" fontId="43" fillId="0" borderId="0" xfId="16" applyFont="1" applyFill="1" applyBorder="1" applyAlignment="1">
      <alignment horizontal="left" vertical="center" indent="1"/>
    </xf>
    <xf numFmtId="0" fontId="32" fillId="0" borderId="0" xfId="16" applyFont="1" applyFill="1" applyBorder="1" applyAlignment="1">
      <alignment vertical="center"/>
    </xf>
    <xf numFmtId="0" fontId="32" fillId="0" borderId="0" xfId="16" applyFont="1" applyAlignment="1">
      <alignment vertical="center"/>
    </xf>
    <xf numFmtId="0" fontId="43" fillId="0" borderId="0" xfId="16" applyFont="1" applyFill="1" applyBorder="1" applyAlignment="1">
      <alignment horizontal="left" vertical="center"/>
    </xf>
    <xf numFmtId="0" fontId="32" fillId="0" borderId="0" xfId="16" applyFont="1" applyFill="1" applyBorder="1" applyAlignment="1">
      <alignment horizontal="left" vertical="center"/>
    </xf>
    <xf numFmtId="0" fontId="47" fillId="0" borderId="0" xfId="16" applyFont="1" applyFill="1" applyBorder="1"/>
    <xf numFmtId="0" fontId="32" fillId="3" borderId="0" xfId="16" applyFont="1" applyFill="1"/>
    <xf numFmtId="0" fontId="48" fillId="0" borderId="0" xfId="16" applyFont="1" applyFill="1" applyBorder="1"/>
    <xf numFmtId="0" fontId="48" fillId="3" borderId="0" xfId="16" applyFont="1" applyFill="1"/>
    <xf numFmtId="0" fontId="36" fillId="0" borderId="0" xfId="17" applyFont="1"/>
    <xf numFmtId="0" fontId="49" fillId="0" borderId="0" xfId="17" applyFont="1" applyAlignment="1">
      <alignment vertical="center"/>
    </xf>
    <xf numFmtId="0" fontId="33" fillId="0" borderId="10" xfId="0" applyFont="1" applyBorder="1"/>
    <xf numFmtId="0" fontId="36" fillId="0" borderId="0" xfId="17" applyFont="1" applyBorder="1"/>
    <xf numFmtId="0" fontId="49" fillId="0" borderId="0" xfId="17" applyFont="1" applyBorder="1" applyAlignment="1">
      <alignment vertical="center"/>
    </xf>
    <xf numFmtId="0" fontId="36" fillId="0" borderId="0" xfId="17" applyFont="1" applyFill="1" applyBorder="1"/>
    <xf numFmtId="0" fontId="36" fillId="0" borderId="0" xfId="17" applyFont="1" applyFill="1"/>
    <xf numFmtId="0" fontId="36" fillId="4" borderId="0" xfId="17" applyFont="1" applyFill="1"/>
    <xf numFmtId="0" fontId="50" fillId="0" borderId="0" xfId="17" applyFont="1" applyFill="1"/>
    <xf numFmtId="0" fontId="51" fillId="0" borderId="0" xfId="17" applyFont="1" applyFill="1"/>
    <xf numFmtId="0" fontId="43" fillId="0" borderId="0" xfId="8" applyNumberFormat="1" applyFont="1" applyFill="1" applyBorder="1" applyAlignment="1" applyProtection="1">
      <alignment horizontal="left" vertical="center"/>
    </xf>
    <xf numFmtId="0" fontId="33" fillId="0" borderId="0" xfId="0" applyFont="1" applyFill="1" applyBorder="1" applyAlignment="1">
      <alignment horizontal="left" vertical="center"/>
    </xf>
    <xf numFmtId="0" fontId="44" fillId="0" borderId="0" xfId="8" applyNumberFormat="1" applyFont="1" applyFill="1" applyBorder="1" applyAlignment="1" applyProtection="1">
      <alignment horizontal="left" vertical="center"/>
    </xf>
    <xf numFmtId="0" fontId="45" fillId="0" borderId="0" xfId="8" applyNumberFormat="1" applyFont="1" applyFill="1" applyBorder="1" applyAlignment="1" applyProtection="1">
      <alignment horizontal="left" vertical="center"/>
    </xf>
    <xf numFmtId="0" fontId="43" fillId="0" borderId="0" xfId="16" applyFont="1" applyFill="1" applyBorder="1" applyAlignment="1">
      <alignment horizontal="left" vertical="center"/>
    </xf>
    <xf numFmtId="0" fontId="42" fillId="0" borderId="0" xfId="33" applyNumberFormat="1" applyFont="1" applyFill="1" applyBorder="1" applyAlignment="1" applyProtection="1">
      <alignment horizontal="left" vertical="center"/>
    </xf>
    <xf numFmtId="0" fontId="46" fillId="0" borderId="0" xfId="16" applyFont="1" applyFill="1" applyBorder="1" applyAlignment="1">
      <alignment horizontal="right"/>
    </xf>
    <xf numFmtId="0" fontId="42" fillId="0" borderId="0" xfId="33" applyFont="1" applyFill="1" applyBorder="1" applyAlignment="1" applyProtection="1">
      <alignment horizontal="left" vertical="center"/>
    </xf>
    <xf numFmtId="0" fontId="32" fillId="0" borderId="0" xfId="16" applyFont="1" applyFill="1" applyBorder="1" applyAlignment="1">
      <alignment horizontal="left" vertical="center"/>
    </xf>
    <xf numFmtId="0" fontId="33" fillId="0" borderId="0" xfId="17" applyFont="1" applyFill="1" applyAlignment="1">
      <alignment horizontal="left" vertical="top" wrapText="1"/>
    </xf>
    <xf numFmtId="0" fontId="23" fillId="7" borderId="11" xfId="37" applyAlignment="1">
      <alignment horizontal="center" vertical="center" wrapText="1"/>
    </xf>
    <xf numFmtId="4" fontId="21" fillId="0" borderId="11" xfId="28">
      <alignment horizontal="right" vertical="center"/>
      <protection locked="0"/>
    </xf>
  </cellXfs>
  <cellStyles count="42">
    <cellStyle name="1Tabellentext" xfId="1" xr:uid="{5E9B266D-0F95-4EC3-A304-F809A8A5ACB7}"/>
    <cellStyle name="2Tabellentext fett" xfId="2" xr:uid="{56D9F8D3-F127-4BC2-B1EA-22A30FE62C32}"/>
    <cellStyle name="3Tabellentext Zeilenfall" xfId="3" xr:uid="{9B19A75A-C2EE-4801-AE96-23871C89F448}"/>
    <cellStyle name="4Tabellentext fett Zeilenfall" xfId="4" xr:uid="{47A68314-4A5E-4B79-B7C8-A1780156F6E0}"/>
    <cellStyle name="Besuchter Hyperlink" xfId="27" builtinId="9" customBuiltin="1"/>
    <cellStyle name="Euro" xfId="5" xr:uid="{207AB2E9-0362-4D27-85EC-5204628721DD}"/>
    <cellStyle name="H_1.000-Trennzeichen Tabelle" xfId="28" xr:uid="{F60123FD-CC2C-4110-893D-A2430849591B}"/>
    <cellStyle name="H_Besuchter Hyperlink" xfId="29" xr:uid="{C2E8370D-3D3E-46AD-AA9C-EBB0FBFC6C70}"/>
    <cellStyle name="H_Datum Tabelle" xfId="30" xr:uid="{EEFD1827-6A75-4CCF-825C-C6B894241A4F}"/>
    <cellStyle name="H_Formular Eingabefeld" xfId="31" xr:uid="{6842AEF5-0CD8-461C-A333-6A14E27F86D8}"/>
    <cellStyle name="H_Formular Ergebnisfeld" xfId="32" xr:uid="{FA99D63C-F310-45BD-8AD3-38DA8BA21512}"/>
    <cellStyle name="H_Link" xfId="33" xr:uid="{A44CEF0F-86C1-4414-86D8-876AB7579DF4}"/>
    <cellStyle name="H_Prozentwert Tabelle" xfId="34" xr:uid="{4F033FA2-30E4-444A-A435-2739B3FD2D10}"/>
    <cellStyle name="H_Standard" xfId="35" xr:uid="{884D6B21-F327-4745-B6D3-4FB2ADEFEA53}"/>
    <cellStyle name="H_Tabelle Ergebnisfeld" xfId="36" xr:uid="{2D04F9A7-11D4-40A8-A063-16DF8ED8491D}"/>
    <cellStyle name="H_Tabellenkopf" xfId="37" xr:uid="{40D0269D-11D4-46C3-A271-9881C6B11642}"/>
    <cellStyle name="H_Tabellenzelle" xfId="38" xr:uid="{F58EF70F-27BC-4C28-A3EB-6AE84EEE3F22}"/>
    <cellStyle name="H_Titel" xfId="39" xr:uid="{A111F86B-B620-45CA-839D-63CB949B55EE}"/>
    <cellStyle name="H_Titel Tabellenblatt" xfId="40" xr:uid="{8C649BB7-40C2-43B9-8448-3DC131A1E98C}"/>
    <cellStyle name="H_Währung Tabelle" xfId="41" xr:uid="{64EEE713-A630-4468-A6F6-69DF988DC162}"/>
    <cellStyle name="Hyperlink_Hilfe" xfId="6" xr:uid="{A6872BDC-6ABE-435B-9D93-B46976E83B30}"/>
    <cellStyle name="Kopfzeile" xfId="7" xr:uid="{9AB25898-D0A7-4DBF-A798-8CC7C36C6D37}"/>
    <cellStyle name="Link" xfId="8" builtinId="8" customBuiltin="1"/>
    <cellStyle name="Muster 1" xfId="9" xr:uid="{70EE4761-0DF0-4CB5-8DBE-8325A8AA9E66}"/>
    <cellStyle name="Standard" xfId="0" builtinId="0" customBuiltin="1"/>
    <cellStyle name="Standard Diagramm fett" xfId="10" xr:uid="{33F5A2E3-4B81-490E-8C38-052DC56843A4}"/>
    <cellStyle name="Standard fett" xfId="11" xr:uid="{C0D5DAF7-6276-4DC4-9C29-6FF732B5A11F}"/>
    <cellStyle name="Standard fett Zeilenfall" xfId="12" xr:uid="{4F2C232C-933A-405C-A2C8-1F4F410364E6}"/>
    <cellStyle name="Standard fett_1337288" xfId="13" xr:uid="{F5BEC87F-5434-4A7D-97A5-CA1F8C887B0D}"/>
    <cellStyle name="Standard Zeilenfall" xfId="14" xr:uid="{44E27838-999C-4775-A3E7-BA8900BF2071}"/>
    <cellStyle name="Standard_BWA-Analyse_HI1480767" xfId="15" xr:uid="{B90001E2-AAD6-4A09-94E6-D7F4C8F5A33F}"/>
    <cellStyle name="Standard_FormatVorlage" xfId="16" xr:uid="{8469C7B1-B349-4501-AE5A-5A38AF08DC8F}"/>
    <cellStyle name="Standard_FormatVorlage_Hilfe" xfId="17" xr:uid="{72732DD5-9F42-4711-84E7-E6E8E9755A45}"/>
    <cellStyle name="Titel" xfId="18" xr:uid="{EF89AEB8-46C2-47F1-AC4A-4BFA7C6CCBD7}"/>
    <cellStyle name="Überschrift 1" xfId="19" builtinId="16" customBuiltin="1"/>
    <cellStyle name="Überschrift 2" xfId="20" builtinId="17" customBuiltin="1"/>
    <cellStyle name="Überschrift 2 Diagramm" xfId="21" xr:uid="{26613A55-CCD8-4BC1-890C-21694734EF23}"/>
    <cellStyle name="Überschrift 3" xfId="22" builtinId="18" customBuiltin="1"/>
    <cellStyle name="Überschrift 3 Diagramm" xfId="23" xr:uid="{119F3B63-62D4-4111-9256-1E6927ECAE62}"/>
    <cellStyle name="Überschrift 4" xfId="24" builtinId="19" customBuiltin="1"/>
    <cellStyle name="Undefiniert" xfId="25" xr:uid="{CE5BD4CA-0F73-4ECB-B008-29549AA36DA6}"/>
    <cellStyle name="Windings" xfId="26" xr:uid="{3D2B3467-51E0-462A-8636-8377F32EE391}"/>
  </cellStyles>
  <dxfs count="144">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
      <font>
        <b/>
        <i val="0"/>
        <color theme="0" tint="-4.9989318521683403E-2"/>
      </font>
      <fill>
        <patternFill>
          <bgColor theme="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3399"/>
      <rgbColor rgb="00FFFF00"/>
      <rgbColor rgb="00FF00FF"/>
      <rgbColor rgb="0000FFFF"/>
      <rgbColor rgb="00800000"/>
      <rgbColor rgb="00008000"/>
      <rgbColor rgb="00000080"/>
      <rgbColor rgb="00808000"/>
      <rgbColor rgb="00800080"/>
      <rgbColor rgb="00008080"/>
      <rgbColor rgb="00CDCDCD"/>
      <rgbColor rgb="00666666"/>
      <rgbColor rgb="00333333"/>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BBBBBB"/>
      <rgbColor rgb="00FFCC99"/>
      <rgbColor rgb="003366FF"/>
      <rgbColor rgb="0033CCCC"/>
      <rgbColor rgb="0099CC00"/>
      <rgbColor rgb="00FFCC00"/>
      <rgbColor rgb="00FF9900"/>
      <rgbColor rgb="00FF6600"/>
      <rgbColor rgb="00003399"/>
      <rgbColor rgb="00333333"/>
      <rgbColor rgb="00003366"/>
      <rgbColor rgb="00339966"/>
      <rgbColor rgb="00003300"/>
      <rgbColor rgb="00333300"/>
      <rgbColor rgb="00993300"/>
      <rgbColor rgb="00993366"/>
      <rgbColor rgb="00336699"/>
      <rgbColor rgb="0099999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0/relationships/richValueRel" Target="richData/richValueRel.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17/06/relationships/rdRichValueStructure" Target="richData/rdrichvaluestructure.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'Datenanzeige als Diagramm'!$F$60</c:f>
              <c:strCache>
                <c:ptCount val="1"/>
                <c:pt idx="0">
                  <c:v>Gesamtleistung</c:v>
                </c:pt>
              </c:strCache>
            </c:strRef>
          </c:tx>
          <c:spPr>
            <a:effectLst/>
          </c:spPr>
          <c:marker>
            <c:symbol val="none"/>
          </c:marker>
          <c:val>
            <c:numRef>
              <c:f>'Datenanzeige als Diagramm'!$G$60:$R$60</c:f>
              <c:numCache>
                <c:formatCode>#,##0\ "€"</c:formatCode>
                <c:ptCount val="12"/>
                <c:pt idx="0">
                  <c:v>95767</c:v>
                </c:pt>
                <c:pt idx="1">
                  <c:v>102345</c:v>
                </c:pt>
                <c:pt idx="2">
                  <c:v>104559</c:v>
                </c:pt>
                <c:pt idx="3">
                  <c:v>154768</c:v>
                </c:pt>
                <c:pt idx="4">
                  <c:v>134274</c:v>
                </c:pt>
                <c:pt idx="5">
                  <c:v>149987</c:v>
                </c:pt>
                <c:pt idx="6">
                  <c:v>174567</c:v>
                </c:pt>
                <c:pt idx="7">
                  <c:v>134765</c:v>
                </c:pt>
                <c:pt idx="8">
                  <c:v>149734</c:v>
                </c:pt>
                <c:pt idx="9">
                  <c:v>154821</c:v>
                </c:pt>
                <c:pt idx="10">
                  <c:v>136882</c:v>
                </c:pt>
                <c:pt idx="11">
                  <c:v>122344</c:v>
                </c:pt>
              </c:numCache>
            </c:numRef>
          </c:val>
          <c:smooth val="0"/>
          <c:extLst>
            <c:ext xmlns:c16="http://schemas.microsoft.com/office/drawing/2014/chart" uri="{C3380CC4-5D6E-409C-BE32-E72D297353CC}">
              <c16:uniqueId val="{00000000-3B30-466A-92C4-7D7A801AE034}"/>
            </c:ext>
          </c:extLst>
        </c:ser>
        <c:ser>
          <c:idx val="1"/>
          <c:order val="1"/>
          <c:tx>
            <c:strRef>
              <c:f>'Datenanzeige als Diagramm'!$F$61</c:f>
              <c:strCache>
                <c:ptCount val="1"/>
                <c:pt idx="0">
                  <c:v>Mat./Wareneinkauf</c:v>
                </c:pt>
              </c:strCache>
            </c:strRef>
          </c:tx>
          <c:spPr>
            <a:ln w="12700">
              <a:solidFill>
                <a:srgbClr val="000080"/>
              </a:solidFill>
              <a:prstDash val="solid"/>
            </a:ln>
          </c:spPr>
          <c:marker>
            <c:symbol val="none"/>
          </c:marker>
          <c:val>
            <c:numRef>
              <c:f>'Datenanzeige als Diagramm'!$G$61:$R$61</c:f>
              <c:numCache>
                <c:formatCode>#,##0\ "€"</c:formatCode>
                <c:ptCount val="12"/>
                <c:pt idx="0">
                  <c:v>6202</c:v>
                </c:pt>
                <c:pt idx="1">
                  <c:v>9535</c:v>
                </c:pt>
                <c:pt idx="2">
                  <c:v>11545</c:v>
                </c:pt>
                <c:pt idx="3">
                  <c:v>33123</c:v>
                </c:pt>
                <c:pt idx="4">
                  <c:v>33212</c:v>
                </c:pt>
                <c:pt idx="5">
                  <c:v>28789</c:v>
                </c:pt>
                <c:pt idx="6">
                  <c:v>32321</c:v>
                </c:pt>
                <c:pt idx="7">
                  <c:v>25323</c:v>
                </c:pt>
                <c:pt idx="8">
                  <c:v>23453</c:v>
                </c:pt>
                <c:pt idx="9">
                  <c:v>25348</c:v>
                </c:pt>
                <c:pt idx="10">
                  <c:v>19345</c:v>
                </c:pt>
                <c:pt idx="11">
                  <c:v>18765</c:v>
                </c:pt>
              </c:numCache>
            </c:numRef>
          </c:val>
          <c:smooth val="0"/>
          <c:extLst>
            <c:ext xmlns:c16="http://schemas.microsoft.com/office/drawing/2014/chart" uri="{C3380CC4-5D6E-409C-BE32-E72D297353CC}">
              <c16:uniqueId val="{00000001-4D56-4DAF-811F-A2CF24EEFD62}"/>
            </c:ext>
          </c:extLst>
        </c:ser>
        <c:ser>
          <c:idx val="2"/>
          <c:order val="2"/>
          <c:tx>
            <c:strRef>
              <c:f>'Datenanzeige als Diagramm'!$F$62</c:f>
              <c:strCache>
                <c:ptCount val="1"/>
                <c:pt idx="0">
                  <c:v>  Personalkosten</c:v>
                </c:pt>
              </c:strCache>
            </c:strRef>
          </c:tx>
          <c:spPr>
            <a:ln w="12700">
              <a:solidFill>
                <a:srgbClr val="FF00FF"/>
              </a:solidFill>
              <a:prstDash val="solid"/>
            </a:ln>
          </c:spPr>
          <c:marker>
            <c:symbol val="none"/>
          </c:marker>
          <c:val>
            <c:numRef>
              <c:f>'Datenanzeige als Diagramm'!$G$62:$R$62</c:f>
              <c:numCache>
                <c:formatCode>#,##0\ "€"</c:formatCode>
                <c:ptCount val="12"/>
                <c:pt idx="0">
                  <c:v>55456</c:v>
                </c:pt>
                <c:pt idx="1">
                  <c:v>57654</c:v>
                </c:pt>
                <c:pt idx="2">
                  <c:v>58765</c:v>
                </c:pt>
                <c:pt idx="3">
                  <c:v>78456</c:v>
                </c:pt>
                <c:pt idx="4">
                  <c:v>56789</c:v>
                </c:pt>
                <c:pt idx="5">
                  <c:v>75643</c:v>
                </c:pt>
                <c:pt idx="6">
                  <c:v>69834</c:v>
                </c:pt>
                <c:pt idx="7">
                  <c:v>61234</c:v>
                </c:pt>
                <c:pt idx="8">
                  <c:v>65767</c:v>
                </c:pt>
                <c:pt idx="9">
                  <c:v>68343</c:v>
                </c:pt>
                <c:pt idx="10">
                  <c:v>65434</c:v>
                </c:pt>
                <c:pt idx="11">
                  <c:v>54232</c:v>
                </c:pt>
              </c:numCache>
            </c:numRef>
          </c:val>
          <c:smooth val="0"/>
          <c:extLst>
            <c:ext xmlns:c16="http://schemas.microsoft.com/office/drawing/2014/chart" uri="{C3380CC4-5D6E-409C-BE32-E72D297353CC}">
              <c16:uniqueId val="{00000002-4D56-4DAF-811F-A2CF24EEFD62}"/>
            </c:ext>
          </c:extLst>
        </c:ser>
        <c:ser>
          <c:idx val="3"/>
          <c:order val="3"/>
          <c:tx>
            <c:strRef>
              <c:f>'Datenanzeige als Diagramm'!$F$63</c:f>
              <c:strCache>
                <c:ptCount val="1"/>
              </c:strCache>
            </c:strRef>
          </c:tx>
          <c:spPr>
            <a:ln w="12700">
              <a:solidFill>
                <a:srgbClr val="FFFF00"/>
              </a:solidFill>
              <a:prstDash val="solid"/>
            </a:ln>
          </c:spPr>
          <c:marker>
            <c:symbol val="none"/>
          </c:marker>
          <c:val>
            <c:numRef>
              <c:f>'Datenanzeige als Diagramm'!$G$63:$R$63</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3-4D56-4DAF-811F-A2CF24EEFD62}"/>
            </c:ext>
          </c:extLst>
        </c:ser>
        <c:ser>
          <c:idx val="4"/>
          <c:order val="4"/>
          <c:tx>
            <c:strRef>
              <c:f>'Datenanzeige als Diagramm'!$F$64</c:f>
              <c:strCache>
                <c:ptCount val="1"/>
              </c:strCache>
            </c:strRef>
          </c:tx>
          <c:spPr>
            <a:ln w="12700">
              <a:solidFill>
                <a:srgbClr val="00FFFF"/>
              </a:solidFill>
              <a:prstDash val="solid"/>
            </a:ln>
          </c:spPr>
          <c:marker>
            <c:symbol val="none"/>
          </c:marker>
          <c:val>
            <c:numRef>
              <c:f>'Datenanzeige als Diagramm'!$G$64:$R$64</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4-4D56-4DAF-811F-A2CF24EEFD62}"/>
            </c:ext>
          </c:extLst>
        </c:ser>
        <c:ser>
          <c:idx val="5"/>
          <c:order val="5"/>
          <c:tx>
            <c:strRef>
              <c:f>'Datenanzeige als Diagramm'!$F$65</c:f>
              <c:strCache>
                <c:ptCount val="1"/>
              </c:strCache>
            </c:strRef>
          </c:tx>
          <c:spPr>
            <a:ln w="12700">
              <a:solidFill>
                <a:srgbClr val="800080"/>
              </a:solidFill>
              <a:prstDash val="solid"/>
            </a:ln>
          </c:spPr>
          <c:marker>
            <c:symbol val="none"/>
          </c:marker>
          <c:val>
            <c:numRef>
              <c:f>'Datenanzeige als Diagramm'!$G$65:$R$65</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5-4D56-4DAF-811F-A2CF24EEFD62}"/>
            </c:ext>
          </c:extLst>
        </c:ser>
        <c:ser>
          <c:idx val="6"/>
          <c:order val="6"/>
          <c:tx>
            <c:strRef>
              <c:f>'Datenanzeige als Diagramm'!$F$66</c:f>
              <c:strCache>
                <c:ptCount val="1"/>
              </c:strCache>
            </c:strRef>
          </c:tx>
          <c:spPr>
            <a:ln w="12700">
              <a:solidFill>
                <a:srgbClr val="800000"/>
              </a:solidFill>
              <a:prstDash val="solid"/>
            </a:ln>
          </c:spPr>
          <c:marker>
            <c:symbol val="none"/>
          </c:marker>
          <c:val>
            <c:numRef>
              <c:f>'Datenanzeige als Diagramm'!$G$66:$R$66</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6-4D56-4DAF-811F-A2CF24EEFD62}"/>
            </c:ext>
          </c:extLst>
        </c:ser>
        <c:ser>
          <c:idx val="7"/>
          <c:order val="7"/>
          <c:tx>
            <c:strRef>
              <c:f>'Datenanzeige als Diagramm'!$F$67</c:f>
              <c:strCache>
                <c:ptCount val="1"/>
              </c:strCache>
            </c:strRef>
          </c:tx>
          <c:spPr>
            <a:ln w="12700">
              <a:solidFill>
                <a:srgbClr val="008080"/>
              </a:solidFill>
              <a:prstDash val="solid"/>
            </a:ln>
          </c:spPr>
          <c:marker>
            <c:symbol val="none"/>
          </c:marker>
          <c:val>
            <c:numRef>
              <c:f>'Datenanzeige als Diagramm'!$G$67:$R$67</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7-4D56-4DAF-811F-A2CF24EEFD62}"/>
            </c:ext>
          </c:extLst>
        </c:ser>
        <c:ser>
          <c:idx val="8"/>
          <c:order val="8"/>
          <c:tx>
            <c:strRef>
              <c:f>'Datenanzeige als Diagramm'!$F$68</c:f>
              <c:strCache>
                <c:ptCount val="1"/>
              </c:strCache>
            </c:strRef>
          </c:tx>
          <c:spPr>
            <a:ln w="12700">
              <a:solidFill>
                <a:srgbClr val="0000FF"/>
              </a:solidFill>
              <a:prstDash val="solid"/>
            </a:ln>
          </c:spPr>
          <c:marker>
            <c:symbol val="none"/>
          </c:marker>
          <c:val>
            <c:numRef>
              <c:f>'Datenanzeige als Diagramm'!$G$68:$R$68</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8-4D56-4DAF-811F-A2CF24EEFD62}"/>
            </c:ext>
          </c:extLst>
        </c:ser>
        <c:ser>
          <c:idx val="9"/>
          <c:order val="9"/>
          <c:tx>
            <c:strRef>
              <c:f>'Datenanzeige als Diagramm'!$F$69</c:f>
              <c:strCache>
                <c:ptCount val="1"/>
              </c:strCache>
            </c:strRef>
          </c:tx>
          <c:spPr>
            <a:ln w="12700">
              <a:solidFill>
                <a:srgbClr val="00CCFF"/>
              </a:solidFill>
              <a:prstDash val="solid"/>
            </a:ln>
          </c:spPr>
          <c:marker>
            <c:symbol val="none"/>
          </c:marker>
          <c:val>
            <c:numRef>
              <c:f>'Datenanzeige als Diagramm'!$G$69:$R$69</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9-4D56-4DAF-811F-A2CF24EEFD62}"/>
            </c:ext>
          </c:extLst>
        </c:ser>
        <c:ser>
          <c:idx val="10"/>
          <c:order val="10"/>
          <c:tx>
            <c:strRef>
              <c:f>'Datenanzeige als Diagramm'!$F$70</c:f>
              <c:strCache>
                <c:ptCount val="1"/>
              </c:strCache>
            </c:strRef>
          </c:tx>
          <c:spPr>
            <a:ln w="12700">
              <a:solidFill>
                <a:srgbClr val="CCFFFF"/>
              </a:solidFill>
              <a:prstDash val="solid"/>
            </a:ln>
          </c:spPr>
          <c:marker>
            <c:symbol val="none"/>
          </c:marker>
          <c:val>
            <c:numRef>
              <c:f>'Datenanzeige als Diagramm'!$G$70:$R$70</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A-4D56-4DAF-811F-A2CF24EEFD62}"/>
            </c:ext>
          </c:extLst>
        </c:ser>
        <c:ser>
          <c:idx val="11"/>
          <c:order val="11"/>
          <c:tx>
            <c:strRef>
              <c:f>'Datenanzeige als Diagramm'!$F$71</c:f>
              <c:strCache>
                <c:ptCount val="1"/>
              </c:strCache>
            </c:strRef>
          </c:tx>
          <c:spPr>
            <a:ln w="12700">
              <a:solidFill>
                <a:srgbClr val="CCFFCC"/>
              </a:solidFill>
              <a:prstDash val="solid"/>
            </a:ln>
          </c:spPr>
          <c:marker>
            <c:symbol val="none"/>
          </c:marker>
          <c:val>
            <c:numRef>
              <c:f>'Datenanzeige als Diagramm'!$G$71:$R$71</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B-4D56-4DAF-811F-A2CF24EEFD62}"/>
            </c:ext>
          </c:extLst>
        </c:ser>
        <c:ser>
          <c:idx val="12"/>
          <c:order val="12"/>
          <c:tx>
            <c:strRef>
              <c:f>'Datenanzeige als Diagramm'!$F$72</c:f>
              <c:strCache>
                <c:ptCount val="1"/>
              </c:strCache>
            </c:strRef>
          </c:tx>
          <c:spPr>
            <a:ln w="12700">
              <a:solidFill>
                <a:srgbClr val="FFFF99"/>
              </a:solidFill>
              <a:prstDash val="solid"/>
            </a:ln>
          </c:spPr>
          <c:marker>
            <c:symbol val="none"/>
          </c:marker>
          <c:val>
            <c:numRef>
              <c:f>'Datenanzeige als Diagramm'!$G$72:$R$72</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C-4D56-4DAF-811F-A2CF24EEFD62}"/>
            </c:ext>
          </c:extLst>
        </c:ser>
        <c:ser>
          <c:idx val="13"/>
          <c:order val="13"/>
          <c:tx>
            <c:strRef>
              <c:f>'Datenanzeige als Diagramm'!$F$73</c:f>
              <c:strCache>
                <c:ptCount val="1"/>
                <c:pt idx="0">
                  <c:v>Gesamtkosten</c:v>
                </c:pt>
              </c:strCache>
            </c:strRef>
          </c:tx>
          <c:spPr>
            <a:ln w="12700">
              <a:solidFill>
                <a:srgbClr val="99CCFF"/>
              </a:solidFill>
              <a:prstDash val="solid"/>
            </a:ln>
          </c:spPr>
          <c:marker>
            <c:symbol val="none"/>
          </c:marker>
          <c:val>
            <c:numRef>
              <c:f>'Datenanzeige als Diagramm'!$G$73:$R$73</c:f>
              <c:numCache>
                <c:formatCode>#,##0\ "€"</c:formatCode>
                <c:ptCount val="12"/>
                <c:pt idx="0">
                  <c:v>89454</c:v>
                </c:pt>
                <c:pt idx="1">
                  <c:v>93332</c:v>
                </c:pt>
                <c:pt idx="2">
                  <c:v>88509</c:v>
                </c:pt>
                <c:pt idx="3">
                  <c:v>113521</c:v>
                </c:pt>
                <c:pt idx="4">
                  <c:v>90999</c:v>
                </c:pt>
                <c:pt idx="5">
                  <c:v>115462</c:v>
                </c:pt>
                <c:pt idx="6">
                  <c:v>102804</c:v>
                </c:pt>
                <c:pt idx="7">
                  <c:v>99636</c:v>
                </c:pt>
                <c:pt idx="8">
                  <c:v>111135</c:v>
                </c:pt>
                <c:pt idx="9">
                  <c:v>109808</c:v>
                </c:pt>
                <c:pt idx="10">
                  <c:v>98507</c:v>
                </c:pt>
                <c:pt idx="11">
                  <c:v>86506</c:v>
                </c:pt>
              </c:numCache>
            </c:numRef>
          </c:val>
          <c:smooth val="0"/>
          <c:extLst>
            <c:ext xmlns:c16="http://schemas.microsoft.com/office/drawing/2014/chart" uri="{C3380CC4-5D6E-409C-BE32-E72D297353CC}">
              <c16:uniqueId val="{0000000D-4D56-4DAF-811F-A2CF24EEFD62}"/>
            </c:ext>
          </c:extLst>
        </c:ser>
        <c:ser>
          <c:idx val="14"/>
          <c:order val="14"/>
          <c:tx>
            <c:strRef>
              <c:f>'Datenanzeige als Diagramm'!$F$74</c:f>
              <c:strCache>
                <c:ptCount val="1"/>
              </c:strCache>
            </c:strRef>
          </c:tx>
          <c:spPr>
            <a:ln w="12700">
              <a:solidFill>
                <a:srgbClr val="999999"/>
              </a:solidFill>
              <a:prstDash val="solid"/>
            </a:ln>
          </c:spPr>
          <c:marker>
            <c:symbol val="none"/>
          </c:marker>
          <c:val>
            <c:numRef>
              <c:f>'Datenanzeige als Diagramm'!$G$74:$R$74</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E-4D56-4DAF-811F-A2CF24EEFD62}"/>
            </c:ext>
          </c:extLst>
        </c:ser>
        <c:ser>
          <c:idx val="15"/>
          <c:order val="15"/>
          <c:tx>
            <c:strRef>
              <c:f>'Datenanzeige als Diagramm'!$F$75</c:f>
              <c:strCache>
                <c:ptCount val="1"/>
              </c:strCache>
            </c:strRef>
          </c:tx>
          <c:spPr>
            <a:ln w="12700">
              <a:solidFill>
                <a:srgbClr val="BBBBBB"/>
              </a:solidFill>
              <a:prstDash val="solid"/>
            </a:ln>
          </c:spPr>
          <c:marker>
            <c:symbol val="none"/>
          </c:marker>
          <c:val>
            <c:numRef>
              <c:f>'Datenanzeige als Diagramm'!$G$75:$R$75</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F-4D56-4DAF-811F-A2CF24EEFD62}"/>
            </c:ext>
          </c:extLst>
        </c:ser>
        <c:dLbls>
          <c:showLegendKey val="0"/>
          <c:showVal val="0"/>
          <c:showCatName val="0"/>
          <c:showSerName val="0"/>
          <c:showPercent val="0"/>
          <c:showBubbleSize val="0"/>
        </c:dLbls>
        <c:smooth val="0"/>
        <c:axId val="1624865375"/>
        <c:axId val="1624862015"/>
      </c:lineChart>
      <c:catAx>
        <c:axId val="16248653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24862015"/>
        <c:crosses val="autoZero"/>
        <c:auto val="1"/>
        <c:lblAlgn val="ctr"/>
        <c:lblOffset val="100"/>
        <c:noMultiLvlLbl val="0"/>
      </c:catAx>
      <c:valAx>
        <c:axId val="1624862015"/>
        <c:scaling>
          <c:orientation val="minMax"/>
        </c:scaling>
        <c:delete val="0"/>
        <c:axPos val="l"/>
        <c:majorGridlines>
          <c:spPr>
            <a:ln w="9525" cap="flat" cmpd="sng" algn="ctr">
              <a:solidFill>
                <a:schemeClr val="tx1">
                  <a:lumMod val="15000"/>
                  <a:lumOff val="85000"/>
                </a:schemeClr>
              </a:solidFill>
              <a:round/>
            </a:ln>
            <a:effectLst/>
          </c:spPr>
        </c:majorGridlines>
        <c:numFmt formatCode="#,##0\ &quot;€&quot;"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de-DE"/>
          </a:p>
        </c:txPr>
        <c:crossAx val="1624865375"/>
        <c:crosses val="autoZero"/>
        <c:crossBetween val="between"/>
      </c:valAx>
      <c:spPr>
        <a:noFill/>
        <a:ln>
          <a:noFill/>
        </a:ln>
        <a:effectLst/>
      </c:spPr>
    </c:plotArea>
    <c:legend>
      <c:legendPos val="b"/>
      <c:overlay val="0"/>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horizontalDpi="-3"/>
  </c:printSettings>
</c:chartSpace>
</file>

<file path=xl/ctrlProps/ctrlProp1.xml><?xml version="1.0" encoding="utf-8"?>
<formControlPr xmlns="http://schemas.microsoft.com/office/spreadsheetml/2009/9/main" objectType="CheckBox" checked="Checked" fmlaLink="$D$9" noThreeD="1"/>
</file>

<file path=xl/ctrlProps/ctrlProp10.xml><?xml version="1.0" encoding="utf-8"?>
<formControlPr xmlns="http://schemas.microsoft.com/office/spreadsheetml/2009/9/main" objectType="CheckBox" fmlaLink="$D$18" lockText="1" noThreeD="1"/>
</file>

<file path=xl/ctrlProps/ctrlProp11.xml><?xml version="1.0" encoding="utf-8"?>
<formControlPr xmlns="http://schemas.microsoft.com/office/spreadsheetml/2009/9/main" objectType="CheckBox" fmlaLink="$D$19" lockText="1" noThreeD="1"/>
</file>

<file path=xl/ctrlProps/ctrlProp12.xml><?xml version="1.0" encoding="utf-8"?>
<formControlPr xmlns="http://schemas.microsoft.com/office/spreadsheetml/2009/9/main" objectType="CheckBox" fmlaLink="$D$20" lockText="1" noThreeD="1"/>
</file>

<file path=xl/ctrlProps/ctrlProp13.xml><?xml version="1.0" encoding="utf-8"?>
<formControlPr xmlns="http://schemas.microsoft.com/office/spreadsheetml/2009/9/main" objectType="CheckBox" checked="Checked" fmlaLink="$D$21" lockText="1" noThreeD="1"/>
</file>

<file path=xl/ctrlProps/ctrlProp14.xml><?xml version="1.0" encoding="utf-8"?>
<formControlPr xmlns="http://schemas.microsoft.com/office/spreadsheetml/2009/9/main" objectType="CheckBox" fmlaLink="$D$22" lockText="1" noThreeD="1"/>
</file>

<file path=xl/ctrlProps/ctrlProp15.xml><?xml version="1.0" encoding="utf-8"?>
<formControlPr xmlns="http://schemas.microsoft.com/office/spreadsheetml/2009/9/main" objectType="CheckBox" fmlaLink="$D$23" lockText="1" noThreeD="1"/>
</file>

<file path=xl/ctrlProps/ctrlProp16.xml><?xml version="1.0" encoding="utf-8"?>
<formControlPr xmlns="http://schemas.microsoft.com/office/spreadsheetml/2009/9/main" objectType="CheckBox" checked="Checked" fmlaLink="$D$7" noThreeD="1"/>
</file>

<file path=xl/ctrlProps/ctrlProp2.xml><?xml version="1.0" encoding="utf-8"?>
<formControlPr xmlns="http://schemas.microsoft.com/office/spreadsheetml/2009/9/main" objectType="CheckBox" checked="Checked" fmlaLink="$D$10" lockText="1" noThreeD="1"/>
</file>

<file path=xl/ctrlProps/ctrlProp3.xml><?xml version="1.0" encoding="utf-8"?>
<formControlPr xmlns="http://schemas.microsoft.com/office/spreadsheetml/2009/9/main" objectType="CheckBox" fmlaLink="$D$11" lockText="1" noThreeD="1"/>
</file>

<file path=xl/ctrlProps/ctrlProp4.xml><?xml version="1.0" encoding="utf-8"?>
<formControlPr xmlns="http://schemas.microsoft.com/office/spreadsheetml/2009/9/main" objectType="CheckBox" fmlaLink="$D$12" lockText="1" noThreeD="1"/>
</file>

<file path=xl/ctrlProps/ctrlProp5.xml><?xml version="1.0" encoding="utf-8"?>
<formControlPr xmlns="http://schemas.microsoft.com/office/spreadsheetml/2009/9/main" objectType="CheckBox" fmlaLink="$D$13" lockText="1" noThreeD="1"/>
</file>

<file path=xl/ctrlProps/ctrlProp6.xml><?xml version="1.0" encoding="utf-8"?>
<formControlPr xmlns="http://schemas.microsoft.com/office/spreadsheetml/2009/9/main" objectType="CheckBox" fmlaLink="$D$14" lockText="1" noThreeD="1"/>
</file>

<file path=xl/ctrlProps/ctrlProp7.xml><?xml version="1.0" encoding="utf-8"?>
<formControlPr xmlns="http://schemas.microsoft.com/office/spreadsheetml/2009/9/main" objectType="CheckBox" fmlaLink="$D$15" lockText="1" noThreeD="1"/>
</file>

<file path=xl/ctrlProps/ctrlProp8.xml><?xml version="1.0" encoding="utf-8"?>
<formControlPr xmlns="http://schemas.microsoft.com/office/spreadsheetml/2009/9/main" objectType="CheckBox" fmlaLink="$D$16" lockText="1" noThreeD="1"/>
</file>

<file path=xl/ctrlProps/ctrlProp9.xml><?xml version="1.0" encoding="utf-8"?>
<formControlPr xmlns="http://schemas.microsoft.com/office/spreadsheetml/2009/9/main" objectType="CheckBox" fmlaLink="$D$17"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emf"/><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53340</xdr:colOff>
      <xdr:row>28</xdr:row>
      <xdr:rowOff>97155</xdr:rowOff>
    </xdr:from>
    <xdr:to>
      <xdr:col>10</xdr:col>
      <xdr:colOff>6165</xdr:colOff>
      <xdr:row>47</xdr:row>
      <xdr:rowOff>129554</xdr:rowOff>
    </xdr:to>
    <xdr:sp macro="" textlink="">
      <xdr:nvSpPr>
        <xdr:cNvPr id="3141" name="TextMakro" hidden="1">
          <a:extLst>
            <a:ext uri="{FF2B5EF4-FFF2-40B4-BE49-F238E27FC236}">
              <a16:creationId xmlns:a16="http://schemas.microsoft.com/office/drawing/2014/main" id="{A6D320D7-26BF-CF0A-5BE6-7500F1D07FFE}"/>
            </a:ext>
          </a:extLst>
        </xdr:cNvPr>
        <xdr:cNvSpPr txBox="1">
          <a:spLocks noChangeArrowheads="1"/>
        </xdr:cNvSpPr>
      </xdr:nvSpPr>
      <xdr:spPr bwMode="auto">
        <a:xfrm>
          <a:off x="133350" y="6229350"/>
          <a:ext cx="7467600" cy="3124200"/>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de-DE" sz="1000" b="1" i="0" u="none" strike="noStrike" baseline="0">
              <a:solidFill>
                <a:srgbClr val="000000"/>
              </a:solidFill>
              <a:latin typeface="Verdana"/>
            </a:rPr>
            <a:t>Hinweis:</a:t>
          </a:r>
        </a:p>
        <a:p>
          <a:pPr algn="l" rtl="0">
            <a:defRPr sz="1000"/>
          </a:pPr>
          <a:r>
            <a:rPr lang="de-DE" sz="1000" b="0" i="0" u="none" strike="noStrike" baseline="0">
              <a:solidFill>
                <a:srgbClr val="000000"/>
              </a:solidFill>
              <a:latin typeface="Verdana"/>
            </a:rPr>
            <a:t>Sie haben das Tool geöffnet, ohne die Makros zu aktivieren. Für die Nutzung dieses Tools müssen Sie diese aktivieren. Bitte gehen Sie dazu wie folgt vor:</a:t>
          </a:r>
        </a:p>
        <a:p>
          <a:pPr algn="l" rtl="0">
            <a:defRPr sz="1000"/>
          </a:pPr>
          <a:endParaRPr lang="de-DE" sz="1000" b="0" i="0" u="none" strike="noStrike" baseline="0">
            <a:solidFill>
              <a:srgbClr val="000000"/>
            </a:solidFill>
            <a:latin typeface="Verdana"/>
          </a:endParaRPr>
        </a:p>
        <a:p>
          <a:pPr algn="l" rtl="0">
            <a:defRPr sz="1000"/>
          </a:pPr>
          <a:r>
            <a:rPr lang="de-DE" sz="1000" b="0" i="0" u="none" strike="noStrike" baseline="0">
              <a:solidFill>
                <a:srgbClr val="000000"/>
              </a:solidFill>
              <a:latin typeface="Verdana"/>
            </a:rPr>
            <a:t>Bitte schließen Sie diese Datei, rufen Sie erneut auf und wählen bei der sich öffnenden Abfrage die Option "Makros aktivieren" aus. Sollte diese Abfrage nicht erscheinen, öffnen Sie eine leere Arbeitsmappe in Excel, wechseln Sie in das Menü "Extras", "Makro", Sicherheit". Wählen Sie auf dem Registerblatt "Sicherheitsstufen" die Option "Mittel" aus und bestätigen Sie mit "OK". Schließen Sie Excel und öffnen Sie das Tool erneut - die Aktivierung der Makros (s.o.) ist nun möglich.</a:t>
          </a:r>
        </a:p>
        <a:p>
          <a:pPr algn="l" rtl="0">
            <a:defRPr sz="1000"/>
          </a:pPr>
          <a:endParaRPr lang="de-DE" sz="1000" b="0" i="0" u="none" strike="noStrike" baseline="0">
            <a:solidFill>
              <a:srgbClr val="000000"/>
            </a:solidFill>
            <a:latin typeface="Verdana"/>
          </a:endParaRPr>
        </a:p>
        <a:p>
          <a:pPr algn="l" rtl="0">
            <a:defRPr sz="1000"/>
          </a:pPr>
          <a:r>
            <a:rPr lang="de-DE" sz="1000" b="0" i="0" u="none" strike="noStrike" baseline="0">
              <a:solidFill>
                <a:srgbClr val="000000"/>
              </a:solidFill>
              <a:latin typeface="Verdana"/>
            </a:rPr>
            <a:t>Ab Excel 2007 können Sie die Makroaktivierung über das Vertrauensstellungscenter einstellen. ("Office-Schaltfläche" &gt; "Excel-Optionen" &gt; Button "Einstellungen für das Vertrauensstellungscenter". Hier können Sie einen sog. vertrauenswürdigen Speicherort festlegen. Bei Dateien, die Sie in einem vertrauenswürdigen Speicherort ablegen, werden die Makros beim Öffnen aktiviert. In der Rubrik "Einstellungen für Makros" definieren Sie die Makroeinstellungen für Dateien, die außerhalb des vertrauenswürdigen Speicherorts liegen. Bei der Einstellung "Makros mit Benachrichtigung deaktivieren" erhalten Sie beim Öffnen eines Exceltools mit Makros einen Hinweis, dass die Makros deaktiviert wurden. Über nebenstehenden Button "Optionen" können Sie für diese einzelne Datei die Makros aktivieren.</a:t>
          </a:r>
        </a:p>
        <a:p>
          <a:pPr algn="l" rtl="0">
            <a:defRPr sz="1000"/>
          </a:pPr>
          <a:endParaRPr lang="de-DE" sz="1000" b="0" i="0" u="none" strike="noStrike" baseline="0">
            <a:solidFill>
              <a:srgbClr val="000000"/>
            </a:solidFill>
            <a:latin typeface="Verdana"/>
          </a:endParaRPr>
        </a:p>
        <a:p>
          <a:pPr algn="l" rtl="0">
            <a:defRPr sz="1000"/>
          </a:pPr>
          <a:endParaRPr lang="de-DE" sz="1000" b="0" i="0" u="none" strike="noStrike" baseline="0">
            <a:solidFill>
              <a:srgbClr val="000000"/>
            </a:solidFill>
            <a:latin typeface="Verdana"/>
          </a:endParaRPr>
        </a:p>
      </xdr:txBody>
    </xdr:sp>
    <xdr:clientData/>
  </xdr:twoCellAnchor>
  <xdr:oneCellAnchor>
    <xdr:from>
      <xdr:col>1</xdr:col>
      <xdr:colOff>95249</xdr:colOff>
      <xdr:row>5</xdr:row>
      <xdr:rowOff>9525</xdr:rowOff>
    </xdr:from>
    <xdr:ext cx="7439025" cy="1615699"/>
    <xdr:sp macro="" textlink="">
      <xdr:nvSpPr>
        <xdr:cNvPr id="2" name="Textfeld 1">
          <a:extLst>
            <a:ext uri="{FF2B5EF4-FFF2-40B4-BE49-F238E27FC236}">
              <a16:creationId xmlns:a16="http://schemas.microsoft.com/office/drawing/2014/main" id="{B34C7DA9-D076-473B-B012-E985FB460719}"/>
            </a:ext>
          </a:extLst>
        </xdr:cNvPr>
        <xdr:cNvSpPr txBox="1"/>
      </xdr:nvSpPr>
      <xdr:spPr>
        <a:xfrm>
          <a:off x="180974" y="1247775"/>
          <a:ext cx="7439025" cy="1615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just">
            <a:lnSpc>
              <a:spcPct val="150000"/>
            </a:lnSpc>
          </a:pPr>
          <a:r>
            <a:rPr lang="de-DE" sz="1100">
              <a:solidFill>
                <a:sysClr val="windowText" lastClr="000000"/>
              </a:solidFill>
              <a:latin typeface="Calibri" panose="020F0502020204030204" pitchFamily="34" charset="0"/>
              <a:ea typeface="Calibri" panose="020F0502020204030204" pitchFamily="34" charset="0"/>
              <a:cs typeface="Calibri" panose="020F0502020204030204" pitchFamily="34" charset="0"/>
            </a:rPr>
            <a:t>Die BWA (Betriebswirtschaftliche Auswertung) spiegelt Ihre Unternehmensdaten in komprimierter Form wider. Mit ihrer Hilfe können Sie kurzfristig die Erlös- und Kostensituation Ihres Betriebes ersehen. Darüber hinaus ist die BWA ein wesentliches, kurzfristiges Instrument für Ihr laufendes Controlling, das auch von den Kreditinstituten im Rahmen Ihres Ratings verstärkt gefordert wird. Dieses Tool unterstützt Sie bei der Analyse der monatlichen BWA-Daten durch eine Relationenübersicht, in der Sie auf einen Blick erkennen können, ob es Kostenpositionen gibt, die sich bezüglich des Gesamtergebnisses negativ entwickeln, um schnell reagieren zu können.</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9524</xdr:colOff>
      <xdr:row>12</xdr:row>
      <xdr:rowOff>47625</xdr:rowOff>
    </xdr:from>
    <xdr:to>
      <xdr:col>14</xdr:col>
      <xdr:colOff>310051</xdr:colOff>
      <xdr:row>14</xdr:row>
      <xdr:rowOff>1954530</xdr:rowOff>
    </xdr:to>
    <xdr:pic>
      <xdr:nvPicPr>
        <xdr:cNvPr id="2" name="Grafik 1">
          <a:extLst>
            <a:ext uri="{FF2B5EF4-FFF2-40B4-BE49-F238E27FC236}">
              <a16:creationId xmlns:a16="http://schemas.microsoft.com/office/drawing/2014/main" id="{876A3CCF-917E-C02D-3EAD-0D896A33FF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4" y="5448300"/>
          <a:ext cx="9254027" cy="7296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xdr:colOff>
      <xdr:row>20</xdr:row>
      <xdr:rowOff>2</xdr:rowOff>
    </xdr:from>
    <xdr:to>
      <xdr:col>14</xdr:col>
      <xdr:colOff>247650</xdr:colOff>
      <xdr:row>22</xdr:row>
      <xdr:rowOff>138894</xdr:rowOff>
    </xdr:to>
    <xdr:pic>
      <xdr:nvPicPr>
        <xdr:cNvPr id="3" name="Grafik 2">
          <a:extLst>
            <a:ext uri="{FF2B5EF4-FFF2-40B4-BE49-F238E27FC236}">
              <a16:creationId xmlns:a16="http://schemas.microsoft.com/office/drawing/2014/main" id="{2345AA0F-C485-EE67-CFA5-83B4A2BE7D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8601" y="16335377"/>
          <a:ext cx="9201149" cy="72064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27</xdr:row>
      <xdr:rowOff>0</xdr:rowOff>
    </xdr:from>
    <xdr:to>
      <xdr:col>14</xdr:col>
      <xdr:colOff>185217</xdr:colOff>
      <xdr:row>29</xdr:row>
      <xdr:rowOff>107156</xdr:rowOff>
    </xdr:to>
    <xdr:pic>
      <xdr:nvPicPr>
        <xdr:cNvPr id="6" name="Grafik 5">
          <a:extLst>
            <a:ext uri="{FF2B5EF4-FFF2-40B4-BE49-F238E27FC236}">
              <a16:creationId xmlns:a16="http://schemas.microsoft.com/office/drawing/2014/main" id="{9964FF5C-0567-EAED-8900-B2EAAEC55C1C}"/>
            </a:ext>
          </a:extLst>
        </xdr:cNvPr>
        <xdr:cNvPicPr>
          <a:picLocks noChangeAspect="1"/>
        </xdr:cNvPicPr>
      </xdr:nvPicPr>
      <xdr:blipFill>
        <a:blip xmlns:r="http://schemas.openxmlformats.org/officeDocument/2006/relationships" r:embed="rId3"/>
        <a:stretch>
          <a:fillRect/>
        </a:stretch>
      </xdr:blipFill>
      <xdr:spPr>
        <a:xfrm>
          <a:off x="236220" y="25321260"/>
          <a:ext cx="9382557" cy="5486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1504950</xdr:colOff>
      <xdr:row>4</xdr:row>
      <xdr:rowOff>0</xdr:rowOff>
    </xdr:from>
    <xdr:to>
      <xdr:col>18</xdr:col>
      <xdr:colOff>57150</xdr:colOff>
      <xdr:row>22</xdr:row>
      <xdr:rowOff>266700</xdr:rowOff>
    </xdr:to>
    <xdr:graphicFrame macro="">
      <xdr:nvGraphicFramePr>
        <xdr:cNvPr id="230566" name="Chart 17">
          <a:extLst>
            <a:ext uri="{FF2B5EF4-FFF2-40B4-BE49-F238E27FC236}">
              <a16:creationId xmlns:a16="http://schemas.microsoft.com/office/drawing/2014/main" id="{D1D38C50-61ED-8577-4BE1-DFF7653A14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0</xdr:colOff>
          <xdr:row>8</xdr:row>
          <xdr:rowOff>45720</xdr:rowOff>
        </xdr:from>
        <xdr:to>
          <xdr:col>5</xdr:col>
          <xdr:colOff>160020</xdr:colOff>
          <xdr:row>8</xdr:row>
          <xdr:rowOff>259080</xdr:rowOff>
        </xdr:to>
        <xdr:sp macro="" textlink="">
          <xdr:nvSpPr>
            <xdr:cNvPr id="230402" name="Check Box 2" hidden="1">
              <a:extLst>
                <a:ext uri="{63B3BB69-23CF-44E3-9099-C40C66FF867C}">
                  <a14:compatExt spid="_x0000_s230402"/>
                </a:ext>
                <a:ext uri="{FF2B5EF4-FFF2-40B4-BE49-F238E27FC236}">
                  <a16:creationId xmlns:a16="http://schemas.microsoft.com/office/drawing/2014/main" id="{00000000-0008-0000-0600-000002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5</xdr:col>
          <xdr:colOff>160020</xdr:colOff>
          <xdr:row>9</xdr:row>
          <xdr:rowOff>259080</xdr:rowOff>
        </xdr:to>
        <xdr:sp macro="" textlink="">
          <xdr:nvSpPr>
            <xdr:cNvPr id="230403" name="Check Box 3" hidden="1">
              <a:extLst>
                <a:ext uri="{63B3BB69-23CF-44E3-9099-C40C66FF867C}">
                  <a14:compatExt spid="_x0000_s230403"/>
                </a:ext>
                <a:ext uri="{FF2B5EF4-FFF2-40B4-BE49-F238E27FC236}">
                  <a16:creationId xmlns:a16="http://schemas.microsoft.com/office/drawing/2014/main" id="{00000000-0008-0000-0600-000003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45720</xdr:rowOff>
        </xdr:from>
        <xdr:to>
          <xdr:col>5</xdr:col>
          <xdr:colOff>160020</xdr:colOff>
          <xdr:row>10</xdr:row>
          <xdr:rowOff>259080</xdr:rowOff>
        </xdr:to>
        <xdr:sp macro="" textlink="">
          <xdr:nvSpPr>
            <xdr:cNvPr id="230404" name="Check Box 4" hidden="1">
              <a:extLst>
                <a:ext uri="{63B3BB69-23CF-44E3-9099-C40C66FF867C}">
                  <a14:compatExt spid="_x0000_s230404"/>
                </a:ext>
                <a:ext uri="{FF2B5EF4-FFF2-40B4-BE49-F238E27FC236}">
                  <a16:creationId xmlns:a16="http://schemas.microsoft.com/office/drawing/2014/main" id="{00000000-0008-0000-0600-000004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45720</xdr:rowOff>
        </xdr:from>
        <xdr:to>
          <xdr:col>5</xdr:col>
          <xdr:colOff>160020</xdr:colOff>
          <xdr:row>11</xdr:row>
          <xdr:rowOff>259080</xdr:rowOff>
        </xdr:to>
        <xdr:sp macro="" textlink="">
          <xdr:nvSpPr>
            <xdr:cNvPr id="230405" name="Check Box 5" hidden="1">
              <a:extLst>
                <a:ext uri="{63B3BB69-23CF-44E3-9099-C40C66FF867C}">
                  <a14:compatExt spid="_x0000_s230405"/>
                </a:ext>
                <a:ext uri="{FF2B5EF4-FFF2-40B4-BE49-F238E27FC236}">
                  <a16:creationId xmlns:a16="http://schemas.microsoft.com/office/drawing/2014/main" id="{00000000-0008-0000-0600-000005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45720</xdr:rowOff>
        </xdr:from>
        <xdr:to>
          <xdr:col>5</xdr:col>
          <xdr:colOff>160020</xdr:colOff>
          <xdr:row>12</xdr:row>
          <xdr:rowOff>259080</xdr:rowOff>
        </xdr:to>
        <xdr:sp macro="" textlink="">
          <xdr:nvSpPr>
            <xdr:cNvPr id="230406" name="Check Box 6" hidden="1">
              <a:extLst>
                <a:ext uri="{63B3BB69-23CF-44E3-9099-C40C66FF867C}">
                  <a14:compatExt spid="_x0000_s230406"/>
                </a:ext>
                <a:ext uri="{FF2B5EF4-FFF2-40B4-BE49-F238E27FC236}">
                  <a16:creationId xmlns:a16="http://schemas.microsoft.com/office/drawing/2014/main" id="{00000000-0008-0000-0600-000006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60960</xdr:rowOff>
        </xdr:from>
        <xdr:to>
          <xdr:col>5</xdr:col>
          <xdr:colOff>160020</xdr:colOff>
          <xdr:row>13</xdr:row>
          <xdr:rowOff>266700</xdr:rowOff>
        </xdr:to>
        <xdr:sp macro="" textlink="">
          <xdr:nvSpPr>
            <xdr:cNvPr id="230407" name="Check Box 7" hidden="1">
              <a:extLst>
                <a:ext uri="{63B3BB69-23CF-44E3-9099-C40C66FF867C}">
                  <a14:compatExt spid="_x0000_s230407"/>
                </a:ext>
                <a:ext uri="{FF2B5EF4-FFF2-40B4-BE49-F238E27FC236}">
                  <a16:creationId xmlns:a16="http://schemas.microsoft.com/office/drawing/2014/main" id="{00000000-0008-0000-0600-000007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60960</xdr:rowOff>
        </xdr:from>
        <xdr:to>
          <xdr:col>5</xdr:col>
          <xdr:colOff>160020</xdr:colOff>
          <xdr:row>14</xdr:row>
          <xdr:rowOff>266700</xdr:rowOff>
        </xdr:to>
        <xdr:sp macro="" textlink="">
          <xdr:nvSpPr>
            <xdr:cNvPr id="230408" name="Check Box 8" hidden="1">
              <a:extLst>
                <a:ext uri="{63B3BB69-23CF-44E3-9099-C40C66FF867C}">
                  <a14:compatExt spid="_x0000_s230408"/>
                </a:ext>
                <a:ext uri="{FF2B5EF4-FFF2-40B4-BE49-F238E27FC236}">
                  <a16:creationId xmlns:a16="http://schemas.microsoft.com/office/drawing/2014/main" id="{00000000-0008-0000-0600-000008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45720</xdr:rowOff>
        </xdr:from>
        <xdr:to>
          <xdr:col>5</xdr:col>
          <xdr:colOff>160020</xdr:colOff>
          <xdr:row>15</xdr:row>
          <xdr:rowOff>259080</xdr:rowOff>
        </xdr:to>
        <xdr:sp macro="" textlink="">
          <xdr:nvSpPr>
            <xdr:cNvPr id="230409" name="Check Box 9" hidden="1">
              <a:extLst>
                <a:ext uri="{63B3BB69-23CF-44E3-9099-C40C66FF867C}">
                  <a14:compatExt spid="_x0000_s230409"/>
                </a:ext>
                <a:ext uri="{FF2B5EF4-FFF2-40B4-BE49-F238E27FC236}">
                  <a16:creationId xmlns:a16="http://schemas.microsoft.com/office/drawing/2014/main" id="{00000000-0008-0000-0600-000009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45720</xdr:rowOff>
        </xdr:from>
        <xdr:to>
          <xdr:col>5</xdr:col>
          <xdr:colOff>220980</xdr:colOff>
          <xdr:row>16</xdr:row>
          <xdr:rowOff>259080</xdr:rowOff>
        </xdr:to>
        <xdr:sp macro="" textlink="">
          <xdr:nvSpPr>
            <xdr:cNvPr id="230410" name="Check Box 10" hidden="1">
              <a:extLst>
                <a:ext uri="{63B3BB69-23CF-44E3-9099-C40C66FF867C}">
                  <a14:compatExt spid="_x0000_s230410"/>
                </a:ext>
                <a:ext uri="{FF2B5EF4-FFF2-40B4-BE49-F238E27FC236}">
                  <a16:creationId xmlns:a16="http://schemas.microsoft.com/office/drawing/2014/main" id="{00000000-0008-0000-0600-00000A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45720</xdr:rowOff>
        </xdr:from>
        <xdr:to>
          <xdr:col>5</xdr:col>
          <xdr:colOff>220980</xdr:colOff>
          <xdr:row>17</xdr:row>
          <xdr:rowOff>259080</xdr:rowOff>
        </xdr:to>
        <xdr:sp macro="" textlink="">
          <xdr:nvSpPr>
            <xdr:cNvPr id="230411" name="Check Box 11" hidden="1">
              <a:extLst>
                <a:ext uri="{63B3BB69-23CF-44E3-9099-C40C66FF867C}">
                  <a14:compatExt spid="_x0000_s230411"/>
                </a:ext>
                <a:ext uri="{FF2B5EF4-FFF2-40B4-BE49-F238E27FC236}">
                  <a16:creationId xmlns:a16="http://schemas.microsoft.com/office/drawing/2014/main" id="{00000000-0008-0000-0600-00000B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18</xdr:row>
          <xdr:rowOff>60960</xdr:rowOff>
        </xdr:from>
        <xdr:to>
          <xdr:col>5</xdr:col>
          <xdr:colOff>220980</xdr:colOff>
          <xdr:row>18</xdr:row>
          <xdr:rowOff>266700</xdr:rowOff>
        </xdr:to>
        <xdr:sp macro="" textlink="">
          <xdr:nvSpPr>
            <xdr:cNvPr id="230412" name="Check Box 12" hidden="1">
              <a:extLst>
                <a:ext uri="{63B3BB69-23CF-44E3-9099-C40C66FF867C}">
                  <a14:compatExt spid="_x0000_s230412"/>
                </a:ext>
                <a:ext uri="{FF2B5EF4-FFF2-40B4-BE49-F238E27FC236}">
                  <a16:creationId xmlns:a16="http://schemas.microsoft.com/office/drawing/2014/main" id="{00000000-0008-0000-0600-00000C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xdr:row>
          <xdr:rowOff>45720</xdr:rowOff>
        </xdr:from>
        <xdr:to>
          <xdr:col>5</xdr:col>
          <xdr:colOff>220980</xdr:colOff>
          <xdr:row>19</xdr:row>
          <xdr:rowOff>259080</xdr:rowOff>
        </xdr:to>
        <xdr:sp macro="" textlink="">
          <xdr:nvSpPr>
            <xdr:cNvPr id="230413" name="Check Box 13" hidden="1">
              <a:extLst>
                <a:ext uri="{63B3BB69-23CF-44E3-9099-C40C66FF867C}">
                  <a14:compatExt spid="_x0000_s230413"/>
                </a:ext>
                <a:ext uri="{FF2B5EF4-FFF2-40B4-BE49-F238E27FC236}">
                  <a16:creationId xmlns:a16="http://schemas.microsoft.com/office/drawing/2014/main" id="{00000000-0008-0000-0600-00000D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20</xdr:row>
          <xdr:rowOff>45720</xdr:rowOff>
        </xdr:from>
        <xdr:to>
          <xdr:col>5</xdr:col>
          <xdr:colOff>220980</xdr:colOff>
          <xdr:row>20</xdr:row>
          <xdr:rowOff>259080</xdr:rowOff>
        </xdr:to>
        <xdr:sp macro="" textlink="">
          <xdr:nvSpPr>
            <xdr:cNvPr id="230414" name="Check Box 14" hidden="1">
              <a:extLst>
                <a:ext uri="{63B3BB69-23CF-44E3-9099-C40C66FF867C}">
                  <a14:compatExt spid="_x0000_s230414"/>
                </a:ext>
                <a:ext uri="{FF2B5EF4-FFF2-40B4-BE49-F238E27FC236}">
                  <a16:creationId xmlns:a16="http://schemas.microsoft.com/office/drawing/2014/main" id="{00000000-0008-0000-0600-00000E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21</xdr:row>
          <xdr:rowOff>60960</xdr:rowOff>
        </xdr:from>
        <xdr:to>
          <xdr:col>5</xdr:col>
          <xdr:colOff>220980</xdr:colOff>
          <xdr:row>21</xdr:row>
          <xdr:rowOff>266700</xdr:rowOff>
        </xdr:to>
        <xdr:sp macro="" textlink="">
          <xdr:nvSpPr>
            <xdr:cNvPr id="230415" name="Check Box 15" hidden="1">
              <a:extLst>
                <a:ext uri="{63B3BB69-23CF-44E3-9099-C40C66FF867C}">
                  <a14:compatExt spid="_x0000_s230415"/>
                </a:ext>
                <a:ext uri="{FF2B5EF4-FFF2-40B4-BE49-F238E27FC236}">
                  <a16:creationId xmlns:a16="http://schemas.microsoft.com/office/drawing/2014/main" id="{00000000-0008-0000-0600-00000F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xdr:row>
          <xdr:rowOff>45720</xdr:rowOff>
        </xdr:from>
        <xdr:to>
          <xdr:col>5</xdr:col>
          <xdr:colOff>220980</xdr:colOff>
          <xdr:row>22</xdr:row>
          <xdr:rowOff>259080</xdr:rowOff>
        </xdr:to>
        <xdr:sp macro="" textlink="">
          <xdr:nvSpPr>
            <xdr:cNvPr id="230416" name="Check Box 16" hidden="1">
              <a:extLst>
                <a:ext uri="{63B3BB69-23CF-44E3-9099-C40C66FF867C}">
                  <a14:compatExt spid="_x0000_s230416"/>
                </a:ext>
                <a:ext uri="{FF2B5EF4-FFF2-40B4-BE49-F238E27FC236}">
                  <a16:creationId xmlns:a16="http://schemas.microsoft.com/office/drawing/2014/main" id="{00000000-0008-0000-0600-000010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 Anzeigen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xdr:row>
          <xdr:rowOff>38100</xdr:rowOff>
        </xdr:from>
        <xdr:to>
          <xdr:col>5</xdr:col>
          <xdr:colOff>160020</xdr:colOff>
          <xdr:row>6</xdr:row>
          <xdr:rowOff>259080</xdr:rowOff>
        </xdr:to>
        <xdr:sp macro="" textlink="">
          <xdr:nvSpPr>
            <xdr:cNvPr id="230517" name="Check Box 117" hidden="1">
              <a:extLst>
                <a:ext uri="{63B3BB69-23CF-44E3-9099-C40C66FF867C}">
                  <a14:compatExt spid="_x0000_s230517"/>
                </a:ext>
                <a:ext uri="{FF2B5EF4-FFF2-40B4-BE49-F238E27FC236}">
                  <a16:creationId xmlns:a16="http://schemas.microsoft.com/office/drawing/2014/main" id="{00000000-0008-0000-0600-000075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800" b="0" i="0" u="none" strike="noStrike" baseline="0">
                  <a:solidFill>
                    <a:srgbClr val="000000"/>
                  </a:solidFill>
                  <a:latin typeface="Tahoma"/>
                  <a:ea typeface="Tahoma"/>
                  <a:cs typeface="Tahoma"/>
                </a:rPr>
                <a:t>Anzeigen</a:t>
              </a:r>
            </a:p>
          </xdr:txBody>
        </xdr:sp>
        <xdr:clientData fLocksWithSheet="0"/>
      </xdr:twoCellAnchor>
    </mc:Choice>
    <mc:Fallback/>
  </mc:AlternateContent>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_rels/themeOverride1.xml.rels><?xml version="1.0" encoding="UTF-8" standalone="yes"?>
<Relationships xmlns="http://schemas.openxmlformats.org/package/2006/relationships"><Relationship Id="rId1" Type="http://schemas.openxmlformats.org/officeDocument/2006/relationships/image" Target="../media/image5.jpeg"/></Relationships>
</file>

<file path=xl/theme/theme1.xml><?xml version="1.0" encoding="utf-8"?>
<a:theme xmlns:a="http://schemas.openxmlformats.org/drawingml/2006/main" name="Office Theme 2007 - 2010">
  <a:themeElements>
    <a:clrScheme name="Haufe Formatvorlage">
      <a:dk1>
        <a:sysClr val="windowText" lastClr="000000"/>
      </a:dk1>
      <a:lt1>
        <a:sysClr val="window" lastClr="FFFFFF"/>
      </a:lt1>
      <a:dk2>
        <a:srgbClr val="0500FF"/>
      </a:dk2>
      <a:lt2>
        <a:srgbClr val="8A9EFF"/>
      </a:lt2>
      <a:accent1>
        <a:srgbClr val="DBE5FF"/>
      </a:accent1>
      <a:accent2>
        <a:srgbClr val="8A9EFF"/>
      </a:accent2>
      <a:accent3>
        <a:srgbClr val="FCC964"/>
      </a:accent3>
      <a:accent4>
        <a:srgbClr val="1DC2C8"/>
      </a:accent4>
      <a:accent5>
        <a:srgbClr val="EE4261"/>
      </a:accent5>
      <a:accent6>
        <a:srgbClr val="69E693"/>
      </a:accent6>
      <a:hlink>
        <a:srgbClr val="0500FF"/>
      </a:hlink>
      <a:folHlink>
        <a:srgbClr val="0500FF"/>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Haufe Formatvorlage">
    <a:dk1>
      <a:srgbClr val="001344"/>
    </a:dk1>
    <a:lt1>
      <a:srgbClr val="FFFFFF"/>
    </a:lt1>
    <a:dk2>
      <a:srgbClr val="0500FF"/>
    </a:dk2>
    <a:lt2>
      <a:srgbClr val="8A9EFF"/>
    </a:lt2>
    <a:accent1>
      <a:srgbClr val="DBE5FF"/>
    </a:accent1>
    <a:accent2>
      <a:srgbClr val="FE73B2"/>
    </a:accent2>
    <a:accent3>
      <a:srgbClr val="1DC2C8"/>
    </a:accent3>
    <a:accent4>
      <a:srgbClr val="0500FF"/>
    </a:accent4>
    <a:accent5>
      <a:srgbClr val="EE4261"/>
    </a:accent5>
    <a:accent6>
      <a:srgbClr val="69E693"/>
    </a:accent6>
    <a:hlink>
      <a:srgbClr val="0500FF"/>
    </a:hlink>
    <a:folHlink>
      <a:srgbClr val="0500F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EBA5C-554D-4E30-BBB7-1830753E5B3F}">
  <sheetPr codeName="START"/>
  <dimension ref="A1:N29"/>
  <sheetViews>
    <sheetView showGridLines="0" tabSelected="1" zoomScaleNormal="100" workbookViewId="0">
      <pane ySplit="2" topLeftCell="A3" activePane="bottomLeft" state="frozen"/>
      <selection pane="bottomLeft" activeCell="G13" sqref="G13:I13"/>
    </sheetView>
  </sheetViews>
  <sheetFormatPr baseColWidth="10" defaultColWidth="0" defaultRowHeight="13.8" x14ac:dyDescent="0.3"/>
  <cols>
    <col min="1" max="1" width="1.33203125" style="89" customWidth="1"/>
    <col min="2" max="2" width="2" style="89" customWidth="1"/>
    <col min="3" max="4" width="10.109375" style="89" customWidth="1"/>
    <col min="5" max="5" width="14" style="89" customWidth="1"/>
    <col min="6" max="6" width="11.33203125" style="89" customWidth="1"/>
    <col min="7" max="8" width="10.109375" style="89" customWidth="1"/>
    <col min="9" max="9" width="31.44140625" style="89" customWidth="1"/>
    <col min="10" max="10" width="22.33203125" style="89" customWidth="1"/>
    <col min="11" max="11" width="1" style="89" hidden="1" customWidth="1"/>
    <col min="12" max="14" width="0" style="89" hidden="1" customWidth="1"/>
    <col min="15" max="16384" width="11.44140625" style="89" hidden="1"/>
  </cols>
  <sheetData>
    <row r="1" spans="2:14" ht="9.9" customHeight="1" x14ac:dyDescent="0.3">
      <c r="C1" s="90"/>
      <c r="D1" s="90"/>
      <c r="E1" s="90"/>
      <c r="F1" s="90"/>
      <c r="G1" s="90"/>
      <c r="H1" s="90"/>
      <c r="I1" s="90"/>
      <c r="J1" s="90"/>
    </row>
    <row r="2" spans="2:14" ht="30" customHeight="1" x14ac:dyDescent="0.3">
      <c r="B2" s="91"/>
      <c r="C2" s="91" t="s">
        <v>1</v>
      </c>
      <c r="D2" s="90"/>
      <c r="E2" s="90"/>
      <c r="F2" s="90"/>
      <c r="G2" s="90"/>
      <c r="H2" s="90"/>
      <c r="I2" s="90"/>
      <c r="J2" s="92" t="e" vm="1">
        <v>#VALUE!</v>
      </c>
    </row>
    <row r="3" spans="2:14" ht="9.9" customHeight="1" x14ac:dyDescent="0.3">
      <c r="B3" s="93"/>
      <c r="C3" s="93"/>
      <c r="D3" s="93"/>
      <c r="E3" s="93"/>
      <c r="F3" s="93"/>
      <c r="G3" s="93"/>
      <c r="H3" s="93"/>
      <c r="I3" s="93"/>
      <c r="J3" s="93"/>
      <c r="K3" s="94"/>
      <c r="L3" s="94"/>
    </row>
    <row r="4" spans="2:14" ht="15" customHeight="1" x14ac:dyDescent="0.3">
      <c r="B4" s="94"/>
      <c r="C4" s="94" t="s">
        <v>83</v>
      </c>
      <c r="D4" s="94"/>
      <c r="E4" s="94"/>
      <c r="F4" s="94"/>
      <c r="G4" s="94"/>
      <c r="H4" s="94"/>
      <c r="I4" s="94"/>
      <c r="J4" s="94"/>
      <c r="K4" s="94"/>
      <c r="L4" s="96"/>
    </row>
    <row r="5" spans="2:14" ht="12" customHeight="1" x14ac:dyDescent="0.3">
      <c r="B5" s="94"/>
      <c r="C5" s="94"/>
      <c r="D5" s="94"/>
      <c r="E5" s="94"/>
      <c r="F5" s="94"/>
      <c r="G5" s="94"/>
      <c r="H5" s="94"/>
      <c r="I5" s="94"/>
      <c r="J5" s="94"/>
      <c r="K5" s="94"/>
      <c r="L5" s="94"/>
    </row>
    <row r="6" spans="2:14" ht="18.75" customHeight="1" x14ac:dyDescent="0.3">
      <c r="B6" s="94"/>
      <c r="C6" s="94"/>
      <c r="D6" s="94"/>
      <c r="E6" s="94"/>
      <c r="F6" s="94"/>
      <c r="G6" s="94"/>
      <c r="H6" s="94"/>
      <c r="I6" s="94"/>
      <c r="J6" s="94"/>
      <c r="K6" s="94"/>
      <c r="L6" s="94"/>
    </row>
    <row r="7" spans="2:14" ht="21" customHeight="1" x14ac:dyDescent="0.3">
      <c r="B7" s="94"/>
      <c r="C7" s="97"/>
      <c r="D7" s="98"/>
      <c r="E7" s="98"/>
      <c r="F7" s="98"/>
      <c r="G7" s="98"/>
      <c r="H7" s="98"/>
      <c r="I7" s="98"/>
      <c r="J7" s="98"/>
      <c r="K7" s="94"/>
      <c r="L7" s="94"/>
    </row>
    <row r="8" spans="2:14" ht="12.75" customHeight="1" x14ac:dyDescent="0.3">
      <c r="B8" s="99"/>
      <c r="C8" s="99"/>
      <c r="D8" s="99"/>
      <c r="E8" s="99"/>
      <c r="F8" s="99"/>
      <c r="G8" s="99"/>
      <c r="H8" s="99"/>
      <c r="I8" s="99"/>
      <c r="J8" s="99"/>
      <c r="K8" s="94"/>
      <c r="L8" s="94"/>
    </row>
    <row r="9" spans="2:14" ht="83.25" customHeight="1" x14ac:dyDescent="0.3">
      <c r="B9" s="94"/>
      <c r="C9" s="100"/>
      <c r="D9" s="101"/>
      <c r="E9" s="101"/>
      <c r="F9" s="101"/>
      <c r="G9" s="101"/>
      <c r="H9" s="101"/>
      <c r="I9" s="101"/>
      <c r="J9" s="102"/>
      <c r="K9" s="94"/>
      <c r="L9" s="94"/>
      <c r="M9" s="103"/>
      <c r="N9" s="104"/>
    </row>
    <row r="10" spans="2:14" ht="20.100000000000001" customHeight="1" x14ac:dyDescent="0.3">
      <c r="B10" s="94"/>
      <c r="C10" s="105" t="s">
        <v>0</v>
      </c>
      <c r="D10" s="105"/>
      <c r="E10" s="106"/>
      <c r="F10" s="107"/>
      <c r="G10" s="128"/>
      <c r="H10" s="129"/>
      <c r="I10" s="129"/>
      <c r="J10" s="94"/>
      <c r="K10" s="94"/>
      <c r="L10" s="94"/>
    </row>
    <row r="11" spans="2:14" s="111" customFormat="1" ht="20.100000000000001" customHeight="1" x14ac:dyDescent="0.3">
      <c r="B11" s="108"/>
      <c r="C11" s="133" t="s">
        <v>49</v>
      </c>
      <c r="D11" s="135"/>
      <c r="E11" s="135"/>
      <c r="F11" s="108"/>
      <c r="G11" s="130"/>
      <c r="H11" s="130"/>
      <c r="I11" s="130"/>
      <c r="J11" s="109"/>
      <c r="K11" s="110"/>
      <c r="L11" s="110"/>
    </row>
    <row r="12" spans="2:14" s="111" customFormat="1" ht="20.100000000000001" customHeight="1" x14ac:dyDescent="0.3">
      <c r="B12" s="108"/>
      <c r="C12" s="133" t="s">
        <v>52</v>
      </c>
      <c r="D12" s="135"/>
      <c r="E12" s="135"/>
      <c r="F12" s="108"/>
      <c r="G12" s="128"/>
      <c r="H12" s="129"/>
      <c r="I12" s="129"/>
      <c r="J12" s="110"/>
      <c r="K12" s="110"/>
      <c r="L12" s="110"/>
    </row>
    <row r="13" spans="2:14" s="111" customFormat="1" ht="20.100000000000001" customHeight="1" x14ac:dyDescent="0.3">
      <c r="B13" s="108"/>
      <c r="C13" s="133" t="s">
        <v>54</v>
      </c>
      <c r="D13" s="135"/>
      <c r="E13" s="135"/>
      <c r="F13" s="108"/>
      <c r="G13" s="128"/>
      <c r="H13" s="129"/>
      <c r="I13" s="129"/>
      <c r="J13" s="110"/>
      <c r="K13" s="110"/>
      <c r="L13" s="110"/>
    </row>
    <row r="14" spans="2:14" s="111" customFormat="1" ht="20.100000000000001" customHeight="1" x14ac:dyDescent="0.3">
      <c r="B14" s="108"/>
      <c r="C14" s="133" t="s">
        <v>82</v>
      </c>
      <c r="D14" s="133"/>
      <c r="E14" s="133"/>
      <c r="F14" s="108"/>
      <c r="G14" s="128"/>
      <c r="H14" s="129"/>
      <c r="I14" s="129"/>
      <c r="J14" s="110"/>
      <c r="K14" s="110"/>
      <c r="L14" s="110"/>
    </row>
    <row r="15" spans="2:14" s="111" customFormat="1" ht="20.100000000000001" customHeight="1" x14ac:dyDescent="0.3">
      <c r="B15" s="108"/>
      <c r="C15" s="133" t="s">
        <v>71</v>
      </c>
      <c r="D15" s="135"/>
      <c r="E15" s="135"/>
      <c r="F15" s="108"/>
      <c r="G15" s="128"/>
      <c r="H15" s="129"/>
      <c r="I15" s="129"/>
      <c r="J15" s="110"/>
      <c r="K15" s="110"/>
      <c r="L15" s="110"/>
    </row>
    <row r="16" spans="2:14" s="111" customFormat="1" ht="20.100000000000001" customHeight="1" x14ac:dyDescent="0.3">
      <c r="B16" s="108"/>
      <c r="C16" s="133"/>
      <c r="D16" s="135"/>
      <c r="E16" s="135"/>
      <c r="F16" s="108"/>
      <c r="G16" s="128"/>
      <c r="H16" s="129"/>
      <c r="I16" s="129"/>
      <c r="J16" s="110"/>
      <c r="K16" s="110"/>
      <c r="L16" s="110"/>
    </row>
    <row r="17" spans="2:12" s="111" customFormat="1" ht="20.100000000000001" customHeight="1" x14ac:dyDescent="0.3">
      <c r="B17" s="108"/>
      <c r="C17" s="128"/>
      <c r="D17" s="129"/>
      <c r="E17" s="129"/>
      <c r="F17" s="108"/>
      <c r="G17" s="128"/>
      <c r="H17" s="129"/>
      <c r="I17" s="129"/>
      <c r="J17" s="110"/>
      <c r="K17" s="110"/>
      <c r="L17" s="110"/>
    </row>
    <row r="18" spans="2:12" s="111" customFormat="1" ht="20.100000000000001" customHeight="1" x14ac:dyDescent="0.3">
      <c r="B18" s="108"/>
      <c r="C18" s="128"/>
      <c r="D18" s="129"/>
      <c r="E18" s="129"/>
      <c r="F18" s="108"/>
      <c r="G18" s="131"/>
      <c r="H18" s="129"/>
      <c r="I18" s="129"/>
      <c r="J18" s="110"/>
      <c r="K18" s="110"/>
      <c r="L18" s="110"/>
    </row>
    <row r="19" spans="2:12" ht="20.100000000000001" customHeight="1" x14ac:dyDescent="0.3">
      <c r="B19" s="108"/>
      <c r="C19" s="128"/>
      <c r="D19" s="129"/>
      <c r="E19" s="129"/>
      <c r="F19" s="108"/>
      <c r="G19" s="132"/>
      <c r="H19" s="129"/>
      <c r="I19" s="129"/>
      <c r="J19" s="110"/>
      <c r="K19" s="94"/>
      <c r="L19" s="94"/>
    </row>
    <row r="20" spans="2:12" ht="20.100000000000001" hidden="1" customHeight="1" x14ac:dyDescent="0.3">
      <c r="B20" s="108"/>
      <c r="C20" s="128"/>
      <c r="D20" s="129"/>
      <c r="E20" s="129"/>
      <c r="F20" s="112"/>
      <c r="G20" s="132"/>
      <c r="H20" s="129"/>
      <c r="I20" s="129"/>
      <c r="J20" s="110"/>
      <c r="K20" s="94"/>
      <c r="L20" s="94"/>
    </row>
    <row r="21" spans="2:12" ht="20.100000000000001" hidden="1" customHeight="1" x14ac:dyDescent="0.3">
      <c r="B21" s="108"/>
      <c r="C21" s="128"/>
      <c r="D21" s="129"/>
      <c r="E21" s="129"/>
      <c r="F21" s="112"/>
      <c r="G21" s="132"/>
      <c r="H21" s="129"/>
      <c r="I21" s="129"/>
      <c r="J21" s="110"/>
      <c r="K21" s="94"/>
      <c r="L21" s="94"/>
    </row>
    <row r="22" spans="2:12" ht="20.100000000000001" hidden="1" customHeight="1" x14ac:dyDescent="0.3">
      <c r="B22" s="108"/>
      <c r="C22" s="128"/>
      <c r="D22" s="129"/>
      <c r="E22" s="129"/>
      <c r="F22" s="112"/>
      <c r="G22" s="132"/>
      <c r="H22" s="129"/>
      <c r="I22" s="129"/>
      <c r="J22" s="110"/>
      <c r="K22" s="94"/>
      <c r="L22" s="94"/>
    </row>
    <row r="23" spans="2:12" ht="20.100000000000001" hidden="1" customHeight="1" x14ac:dyDescent="0.3">
      <c r="B23" s="108"/>
      <c r="C23" s="128"/>
      <c r="D23" s="129"/>
      <c r="E23" s="129"/>
      <c r="F23" s="112"/>
      <c r="G23" s="132"/>
      <c r="H23" s="129"/>
      <c r="I23" s="129"/>
      <c r="J23" s="110"/>
      <c r="K23" s="94"/>
      <c r="L23" s="94"/>
    </row>
    <row r="24" spans="2:12" ht="20.100000000000001" hidden="1" customHeight="1" thickBot="1" x14ac:dyDescent="0.35">
      <c r="B24" s="113"/>
      <c r="C24" s="136"/>
      <c r="D24" s="129"/>
      <c r="E24" s="129"/>
      <c r="F24" s="113"/>
      <c r="G24" s="136"/>
      <c r="H24" s="129"/>
      <c r="I24" s="129"/>
      <c r="J24" s="94"/>
      <c r="K24" s="94"/>
      <c r="L24" s="94"/>
    </row>
    <row r="25" spans="2:12" ht="4.5" hidden="1" customHeight="1" x14ac:dyDescent="0.3">
      <c r="B25" s="94"/>
      <c r="C25" s="94"/>
      <c r="D25" s="94"/>
      <c r="E25" s="94"/>
      <c r="F25" s="94"/>
      <c r="G25" s="94"/>
      <c r="H25" s="94"/>
      <c r="I25" s="94"/>
      <c r="J25" s="94"/>
      <c r="K25" s="94"/>
      <c r="L25" s="94"/>
    </row>
    <row r="26" spans="2:12" ht="15.75" customHeight="1" x14ac:dyDescent="0.3">
      <c r="B26" s="94"/>
      <c r="C26" s="94"/>
      <c r="D26" s="94"/>
      <c r="E26" s="94"/>
      <c r="F26" s="94"/>
      <c r="G26" s="94"/>
      <c r="H26" s="134"/>
      <c r="I26" s="134"/>
      <c r="J26" s="134"/>
      <c r="K26" s="94"/>
      <c r="L26" s="94"/>
    </row>
    <row r="27" spans="2:12" x14ac:dyDescent="0.3">
      <c r="B27" s="94"/>
      <c r="C27" s="94"/>
      <c r="D27" s="94"/>
      <c r="E27" s="94"/>
      <c r="F27" s="94"/>
      <c r="G27" s="94"/>
      <c r="H27" s="94"/>
      <c r="I27" s="94"/>
      <c r="J27" s="94"/>
      <c r="K27" s="94"/>
      <c r="L27" s="94"/>
    </row>
    <row r="28" spans="2:12" s="115" customFormat="1" x14ac:dyDescent="0.3">
      <c r="B28" s="94"/>
      <c r="C28" s="114"/>
      <c r="D28" s="94"/>
      <c r="E28" s="94"/>
      <c r="F28" s="94"/>
      <c r="G28" s="94"/>
      <c r="H28" s="94"/>
      <c r="I28" s="94"/>
      <c r="J28" s="94"/>
      <c r="K28" s="94"/>
      <c r="L28" s="94"/>
    </row>
    <row r="29" spans="2:12" s="117" customFormat="1" x14ac:dyDescent="0.3">
      <c r="B29" s="116"/>
      <c r="C29" s="94"/>
      <c r="D29" s="116"/>
      <c r="E29" s="116"/>
      <c r="F29" s="116"/>
      <c r="G29" s="116"/>
      <c r="H29" s="116"/>
      <c r="I29" s="116"/>
      <c r="J29" s="116"/>
      <c r="K29" s="116"/>
      <c r="L29" s="116"/>
    </row>
  </sheetData>
  <mergeCells count="30">
    <mergeCell ref="C23:E23"/>
    <mergeCell ref="C24:E24"/>
    <mergeCell ref="G22:I22"/>
    <mergeCell ref="G23:I23"/>
    <mergeCell ref="G24:I24"/>
    <mergeCell ref="H26:J26"/>
    <mergeCell ref="C18:E18"/>
    <mergeCell ref="C19:E19"/>
    <mergeCell ref="C20:E20"/>
    <mergeCell ref="C11:E11"/>
    <mergeCell ref="C16:E16"/>
    <mergeCell ref="C17:E17"/>
    <mergeCell ref="G20:I20"/>
    <mergeCell ref="G21:I21"/>
    <mergeCell ref="C12:E12"/>
    <mergeCell ref="G12:I12"/>
    <mergeCell ref="C22:E22"/>
    <mergeCell ref="C13:E13"/>
    <mergeCell ref="G13:I13"/>
    <mergeCell ref="C15:E15"/>
    <mergeCell ref="G15:I15"/>
    <mergeCell ref="G10:I10"/>
    <mergeCell ref="G11:I11"/>
    <mergeCell ref="G16:I16"/>
    <mergeCell ref="G17:I17"/>
    <mergeCell ref="C21:E21"/>
    <mergeCell ref="G18:I18"/>
    <mergeCell ref="G19:I19"/>
    <mergeCell ref="C14:E14"/>
    <mergeCell ref="G14:I14"/>
  </mergeCells>
  <phoneticPr fontId="0" type="noConversion"/>
  <hyperlinks>
    <hyperlink ref="C10" location="'Hilfe'!A1" tooltip="Hilfe" display="» Hilfe" xr:uid="{95B2AC56-A28A-4721-9C54-3FC9FEEF5EDD}"/>
    <hyperlink ref="C11" location="'BWA - Monatswerte'!A1" tooltip="BWA - Monatswerte" display="» BWA - Monatswerte" xr:uid="{CDB86C0B-38F3-4A44-A1B6-89F443C02B1B}"/>
    <hyperlink ref="C12" location="'BWA - Kumulierte Jahreswerte'!A1" tooltip="BWA - Kumulierte Jahreswerte" display="» BWA - Kumulierte Jahreswerte" xr:uid="{4BE9F0B0-89C8-4ACB-AEBD-9822ED6B382F}"/>
    <hyperlink ref="C13" location="'BWA - Relationen 1. HJ'!A1" tooltip="BWA - Relationen 1. HJ" display="» BWA - Relationen 1. HJ" xr:uid="{9F94E6AF-90AF-4F2A-BF15-B3FD15695D3F}"/>
    <hyperlink ref="C14" location="'BWA - Relationen 2. HJ'!A1" tooltip="BWA - Relationen 2. HJ" display="» BWA - Relationen 2. HJ" xr:uid="{B4CA96F0-7F72-47ED-ADDC-4221925AE12D}"/>
    <hyperlink ref="C15" location="'Datenanzeige als Diagramm'!A1" tooltip="Datenanzeige als Diagramm" display="» Datenanzeige als Diagramm" xr:uid="{C2FDF3F6-7CFE-4126-B768-87816D3AC519}"/>
    <hyperlink ref="C14:E14" location="'BWA - Relationen 2. HJ'!A1" tooltip="BWA - Relationen 2. HJ" display="» BWA - Relationen 2. HJ / Kontroll-Werte" xr:uid="{57385893-0AF2-4017-9277-AF61FB6C9139}"/>
  </hyperlinks>
  <pageMargins left="0.78740157499999996" right="0.78740157499999996" top="0.57999999999999996" bottom="0.67" header="0.35" footer="0.3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3B6DB-5B55-43E9-A3FE-FBBCF3D07C89}">
  <sheetPr codeName="HILFE"/>
  <dimension ref="A1:Q28"/>
  <sheetViews>
    <sheetView showGridLines="0" topLeftCell="B1" zoomScaleNormal="100" workbookViewId="0">
      <pane ySplit="2" topLeftCell="A21" activePane="bottomLeft" state="frozen"/>
      <selection activeCell="B1" sqref="B1"/>
      <selection pane="bottomLeft" activeCell="O2" sqref="O2"/>
    </sheetView>
  </sheetViews>
  <sheetFormatPr baseColWidth="10" defaultColWidth="0" defaultRowHeight="14.4" x14ac:dyDescent="0.3"/>
  <cols>
    <col min="1" max="1" width="0" style="118" hidden="1" customWidth="1"/>
    <col min="2" max="2" width="1.33203125" style="118" customWidth="1"/>
    <col min="3" max="3" width="2.109375" style="118" customWidth="1"/>
    <col min="4" max="4" width="10.109375" style="118" customWidth="1"/>
    <col min="5" max="5" width="12" style="118" customWidth="1"/>
    <col min="6" max="9" width="10.109375" style="118" customWidth="1"/>
    <col min="10" max="10" width="19.33203125" style="118" customWidth="1"/>
    <col min="11" max="12" width="10.109375" style="118" customWidth="1"/>
    <col min="13" max="13" width="19.44140625" style="118" customWidth="1"/>
    <col min="14" max="14" width="12.5546875" style="118" customWidth="1"/>
    <col min="15" max="15" width="22.33203125" style="118" customWidth="1"/>
    <col min="16" max="16" width="2.109375" style="118" hidden="1" customWidth="1"/>
    <col min="17" max="17" width="0" style="118" hidden="1" customWidth="1"/>
    <col min="18" max="16384" width="10.109375" style="118" hidden="1"/>
  </cols>
  <sheetData>
    <row r="1" spans="2:17" ht="9.9" customHeight="1" x14ac:dyDescent="0.3">
      <c r="D1" s="119"/>
      <c r="E1" s="119"/>
      <c r="F1" s="119"/>
      <c r="G1" s="119"/>
      <c r="H1" s="119"/>
      <c r="I1" s="119"/>
      <c r="J1" s="119"/>
      <c r="K1" s="119"/>
      <c r="L1" s="119"/>
    </row>
    <row r="2" spans="2:17" ht="30" customHeight="1" x14ac:dyDescent="0.3">
      <c r="C2" s="91"/>
      <c r="D2" s="91" t="s">
        <v>1</v>
      </c>
      <c r="E2" s="119"/>
      <c r="F2" s="119"/>
      <c r="G2" s="119"/>
      <c r="H2" s="119"/>
      <c r="I2" s="119"/>
      <c r="J2" s="119"/>
      <c r="K2" s="119"/>
      <c r="L2" s="119"/>
      <c r="O2" s="120"/>
    </row>
    <row r="3" spans="2:17" ht="9.9" customHeight="1" x14ac:dyDescent="0.3">
      <c r="B3" s="121"/>
      <c r="C3" s="122"/>
      <c r="D3" s="122"/>
      <c r="E3" s="122"/>
      <c r="F3" s="122"/>
      <c r="G3" s="122"/>
      <c r="H3" s="122"/>
      <c r="I3" s="122"/>
      <c r="J3" s="122"/>
      <c r="K3" s="122"/>
      <c r="L3" s="122"/>
      <c r="M3" s="121"/>
      <c r="N3" s="121"/>
      <c r="O3" s="121"/>
    </row>
    <row r="4" spans="2:17" ht="21" customHeight="1" x14ac:dyDescent="0.3">
      <c r="B4" s="121"/>
      <c r="C4" s="123"/>
      <c r="D4" s="95" t="s">
        <v>0</v>
      </c>
      <c r="E4" s="123"/>
      <c r="F4" s="123"/>
      <c r="G4" s="123"/>
      <c r="H4" s="123"/>
      <c r="I4" s="123"/>
      <c r="J4" s="123"/>
      <c r="K4" s="123"/>
      <c r="L4" s="123"/>
      <c r="M4" s="123"/>
      <c r="N4" s="123"/>
      <c r="O4" s="123"/>
      <c r="P4" s="124"/>
      <c r="Q4" s="124"/>
    </row>
    <row r="5" spans="2:17" s="125" customFormat="1" ht="13.5" customHeight="1" x14ac:dyDescent="0.3">
      <c r="C5" s="126"/>
      <c r="D5" s="126"/>
      <c r="E5" s="126"/>
      <c r="F5" s="126"/>
      <c r="G5" s="126"/>
      <c r="H5" s="126"/>
      <c r="I5" s="126"/>
      <c r="J5" s="126"/>
      <c r="K5" s="126"/>
      <c r="L5" s="126"/>
      <c r="M5" s="126"/>
      <c r="N5" s="126"/>
      <c r="O5" s="126"/>
      <c r="P5" s="124"/>
      <c r="Q5" s="124"/>
    </row>
    <row r="6" spans="2:17" x14ac:dyDescent="0.3">
      <c r="C6" s="126"/>
      <c r="D6" s="127" t="s">
        <v>74</v>
      </c>
      <c r="E6" s="126"/>
      <c r="F6" s="124"/>
      <c r="G6" s="124"/>
      <c r="H6" s="124"/>
      <c r="I6" s="124"/>
      <c r="J6" s="124"/>
      <c r="K6" s="124"/>
      <c r="L6" s="124"/>
      <c r="M6" s="124"/>
      <c r="N6" s="124"/>
      <c r="O6" s="124"/>
      <c r="P6" s="124"/>
      <c r="Q6" s="124"/>
    </row>
    <row r="7" spans="2:17" x14ac:dyDescent="0.3">
      <c r="C7" s="126"/>
      <c r="D7" s="126"/>
      <c r="E7" s="126"/>
      <c r="F7" s="124"/>
      <c r="G7" s="124"/>
      <c r="H7" s="124"/>
      <c r="I7" s="124"/>
      <c r="J7" s="124"/>
      <c r="K7" s="124"/>
      <c r="L7" s="124"/>
      <c r="M7" s="124"/>
      <c r="N7" s="124"/>
      <c r="O7" s="124"/>
      <c r="P7" s="124"/>
      <c r="Q7" s="124"/>
    </row>
    <row r="8" spans="2:17" ht="203.25" customHeight="1" x14ac:dyDescent="0.3">
      <c r="C8" s="126"/>
      <c r="D8" s="137" t="s">
        <v>75</v>
      </c>
      <c r="E8" s="137"/>
      <c r="F8" s="137"/>
      <c r="G8" s="137"/>
      <c r="H8" s="137"/>
      <c r="I8" s="137"/>
      <c r="J8" s="137"/>
      <c r="K8" s="137"/>
      <c r="L8" s="137"/>
      <c r="M8" s="137"/>
      <c r="N8" s="137"/>
      <c r="O8" s="124"/>
      <c r="P8" s="124"/>
      <c r="Q8" s="124"/>
    </row>
    <row r="9" spans="2:17" x14ac:dyDescent="0.3">
      <c r="C9" s="126"/>
      <c r="D9" s="126"/>
      <c r="E9" s="126"/>
      <c r="F9" s="124"/>
      <c r="G9" s="124"/>
      <c r="H9" s="124"/>
      <c r="I9" s="124"/>
      <c r="J9" s="124"/>
      <c r="K9" s="124"/>
      <c r="L9" s="124"/>
      <c r="M9" s="124"/>
      <c r="N9" s="124"/>
      <c r="O9" s="124"/>
      <c r="P9" s="124"/>
      <c r="Q9" s="124"/>
    </row>
    <row r="10" spans="2:17" x14ac:dyDescent="0.3">
      <c r="C10" s="126"/>
      <c r="D10" s="127" t="s">
        <v>76</v>
      </c>
      <c r="E10" s="126"/>
      <c r="F10" s="124"/>
      <c r="G10" s="124"/>
      <c r="H10" s="124"/>
      <c r="I10" s="124"/>
      <c r="J10" s="124"/>
      <c r="K10" s="124"/>
      <c r="L10" s="124"/>
      <c r="M10" s="124"/>
      <c r="N10" s="124"/>
      <c r="O10" s="124"/>
      <c r="P10" s="124"/>
      <c r="Q10" s="124"/>
    </row>
    <row r="11" spans="2:17" x14ac:dyDescent="0.3">
      <c r="C11" s="126"/>
      <c r="D11" s="126"/>
      <c r="E11" s="126"/>
      <c r="F11" s="124"/>
      <c r="G11" s="124"/>
      <c r="H11" s="124"/>
      <c r="I11" s="124"/>
      <c r="J11" s="124"/>
      <c r="K11" s="124"/>
      <c r="L11" s="124"/>
      <c r="M11" s="124"/>
      <c r="N11" s="124"/>
      <c r="O11" s="124"/>
      <c r="P11" s="124"/>
      <c r="Q11" s="124"/>
    </row>
    <row r="12" spans="2:17" ht="66.75" customHeight="1" x14ac:dyDescent="0.3">
      <c r="C12" s="126"/>
      <c r="D12" s="137" t="s">
        <v>77</v>
      </c>
      <c r="E12" s="137"/>
      <c r="F12" s="137"/>
      <c r="G12" s="137"/>
      <c r="H12" s="137"/>
      <c r="I12" s="137"/>
      <c r="J12" s="137"/>
      <c r="K12" s="137"/>
      <c r="L12" s="137"/>
      <c r="M12" s="137"/>
      <c r="N12" s="137"/>
      <c r="O12" s="124"/>
      <c r="P12" s="124"/>
      <c r="Q12" s="124"/>
    </row>
    <row r="13" spans="2:17" x14ac:dyDescent="0.3">
      <c r="C13" s="126"/>
      <c r="D13" s="126"/>
      <c r="E13" s="126"/>
      <c r="F13" s="124"/>
      <c r="G13" s="124"/>
      <c r="H13" s="124"/>
      <c r="I13" s="124"/>
      <c r="J13" s="124"/>
      <c r="K13" s="124"/>
      <c r="L13" s="124"/>
      <c r="M13" s="124"/>
      <c r="N13" s="124"/>
      <c r="O13" s="124"/>
      <c r="P13" s="124"/>
      <c r="Q13" s="124"/>
    </row>
    <row r="14" spans="2:17" ht="409.6" customHeight="1" x14ac:dyDescent="0.3">
      <c r="C14" s="126"/>
      <c r="D14" s="126"/>
      <c r="E14" s="126"/>
      <c r="F14" s="124"/>
      <c r="G14" s="124"/>
      <c r="H14" s="124"/>
      <c r="I14" s="124"/>
      <c r="J14" s="124"/>
      <c r="K14" s="124"/>
      <c r="L14" s="124"/>
      <c r="M14" s="124"/>
      <c r="N14" s="124"/>
      <c r="O14" s="124"/>
      <c r="P14" s="124"/>
      <c r="Q14" s="124"/>
    </row>
    <row r="15" spans="2:17" ht="163.5" customHeight="1" x14ac:dyDescent="0.3">
      <c r="C15" s="126"/>
      <c r="D15" s="126"/>
      <c r="E15" s="126"/>
      <c r="F15" s="124"/>
      <c r="G15" s="124"/>
      <c r="H15" s="124"/>
      <c r="I15" s="124"/>
      <c r="J15" s="124"/>
      <c r="K15" s="124"/>
      <c r="L15" s="124"/>
      <c r="M15" s="124"/>
      <c r="N15" s="124"/>
      <c r="O15" s="124"/>
      <c r="P15" s="124"/>
      <c r="Q15" s="124"/>
    </row>
    <row r="16" spans="2:17" x14ac:dyDescent="0.3">
      <c r="C16" s="126"/>
      <c r="D16" s="126"/>
      <c r="E16" s="126"/>
      <c r="F16" s="124"/>
      <c r="G16" s="124"/>
      <c r="H16" s="124"/>
      <c r="I16" s="124"/>
      <c r="J16" s="124"/>
      <c r="K16" s="124"/>
      <c r="L16" s="124"/>
      <c r="M16" s="124"/>
      <c r="N16" s="124"/>
      <c r="O16" s="124"/>
      <c r="P16" s="124"/>
      <c r="Q16" s="124"/>
    </row>
    <row r="17" spans="3:17" x14ac:dyDescent="0.3">
      <c r="C17" s="126"/>
      <c r="D17" s="127" t="s">
        <v>78</v>
      </c>
      <c r="E17" s="126"/>
      <c r="F17" s="124"/>
      <c r="G17" s="124"/>
      <c r="H17" s="124"/>
      <c r="I17" s="124"/>
      <c r="J17" s="124"/>
      <c r="K17" s="124"/>
      <c r="L17" s="124"/>
      <c r="M17" s="124"/>
      <c r="N17" s="124"/>
      <c r="O17" s="124"/>
      <c r="P17" s="124"/>
      <c r="Q17" s="124"/>
    </row>
    <row r="18" spans="3:17" x14ac:dyDescent="0.3">
      <c r="C18" s="126"/>
      <c r="D18" s="126"/>
      <c r="E18" s="126"/>
      <c r="F18" s="124"/>
      <c r="G18" s="124"/>
      <c r="H18" s="124"/>
      <c r="I18" s="124"/>
      <c r="J18" s="124"/>
      <c r="K18" s="124"/>
      <c r="L18" s="124"/>
      <c r="M18" s="124"/>
      <c r="N18" s="124"/>
      <c r="O18" s="124"/>
      <c r="P18" s="124"/>
      <c r="Q18" s="124"/>
    </row>
    <row r="19" spans="3:17" ht="216.75" customHeight="1" x14ac:dyDescent="0.3">
      <c r="C19" s="126"/>
      <c r="D19" s="137" t="s">
        <v>79</v>
      </c>
      <c r="E19" s="137"/>
      <c r="F19" s="137"/>
      <c r="G19" s="137"/>
      <c r="H19" s="137"/>
      <c r="I19" s="137"/>
      <c r="J19" s="137"/>
      <c r="K19" s="137"/>
      <c r="L19" s="137"/>
      <c r="M19" s="137"/>
      <c r="N19" s="137"/>
      <c r="O19" s="124"/>
      <c r="P19" s="124"/>
      <c r="Q19" s="124"/>
    </row>
    <row r="20" spans="3:17" x14ac:dyDescent="0.3">
      <c r="C20" s="126"/>
      <c r="D20" s="126"/>
      <c r="E20" s="126"/>
      <c r="F20" s="124"/>
      <c r="G20" s="124"/>
      <c r="H20" s="124"/>
      <c r="I20" s="124"/>
      <c r="J20" s="124"/>
      <c r="K20" s="124"/>
      <c r="L20" s="124"/>
      <c r="M20" s="124"/>
      <c r="N20" s="124"/>
      <c r="O20" s="124"/>
      <c r="P20" s="124"/>
      <c r="Q20" s="124"/>
    </row>
    <row r="21" spans="3:17" ht="409.6" customHeight="1" x14ac:dyDescent="0.3">
      <c r="C21" s="126"/>
      <c r="D21" s="126"/>
      <c r="E21" s="126"/>
      <c r="F21" s="124"/>
      <c r="G21" s="124"/>
      <c r="H21" s="124"/>
      <c r="I21" s="124"/>
      <c r="J21" s="124"/>
      <c r="K21" s="124"/>
      <c r="L21" s="124"/>
      <c r="M21" s="124"/>
      <c r="N21" s="124"/>
      <c r="O21" s="124"/>
      <c r="P21" s="124"/>
      <c r="Q21" s="124"/>
    </row>
    <row r="22" spans="3:17" ht="147" customHeight="1" x14ac:dyDescent="0.3">
      <c r="C22" s="126"/>
      <c r="D22" s="126"/>
      <c r="E22" s="126"/>
      <c r="F22" s="124"/>
      <c r="G22" s="124"/>
      <c r="H22" s="124"/>
      <c r="I22" s="124"/>
      <c r="J22" s="124"/>
      <c r="K22" s="124"/>
      <c r="L22" s="124"/>
      <c r="M22" s="124"/>
      <c r="N22" s="124"/>
      <c r="O22" s="124"/>
      <c r="P22" s="124"/>
      <c r="Q22" s="124"/>
    </row>
    <row r="23" spans="3:17" x14ac:dyDescent="0.3">
      <c r="C23" s="126"/>
      <c r="D23" s="126"/>
      <c r="E23" s="126"/>
      <c r="F23" s="124"/>
      <c r="G23" s="124"/>
      <c r="H23" s="124"/>
      <c r="I23" s="124"/>
      <c r="J23" s="124"/>
      <c r="K23" s="124"/>
      <c r="L23" s="124"/>
      <c r="M23" s="124"/>
      <c r="N23" s="124"/>
      <c r="O23" s="124"/>
      <c r="P23" s="124"/>
      <c r="Q23" s="124"/>
    </row>
    <row r="24" spans="3:17" x14ac:dyDescent="0.3">
      <c r="C24" s="126"/>
      <c r="D24" s="127" t="s">
        <v>80</v>
      </c>
      <c r="E24" s="126"/>
      <c r="F24" s="124"/>
      <c r="G24" s="124"/>
      <c r="H24" s="124"/>
      <c r="I24" s="124"/>
      <c r="J24" s="124"/>
      <c r="K24" s="124"/>
      <c r="L24" s="124"/>
      <c r="M24" s="124"/>
      <c r="N24" s="124"/>
      <c r="O24" s="124"/>
      <c r="P24" s="124"/>
      <c r="Q24" s="124"/>
    </row>
    <row r="25" spans="3:17" x14ac:dyDescent="0.3">
      <c r="C25" s="126"/>
      <c r="D25" s="126"/>
      <c r="E25" s="126"/>
      <c r="F25" s="124"/>
      <c r="G25" s="124"/>
      <c r="H25" s="124"/>
      <c r="I25" s="124"/>
      <c r="J25" s="124"/>
      <c r="K25" s="124"/>
      <c r="L25" s="124"/>
      <c r="M25" s="124"/>
      <c r="N25" s="124"/>
      <c r="O25" s="124"/>
      <c r="P25" s="124"/>
      <c r="Q25" s="124"/>
    </row>
    <row r="26" spans="3:17" ht="94.5" customHeight="1" x14ac:dyDescent="0.3">
      <c r="C26" s="126"/>
      <c r="D26" s="137" t="s">
        <v>81</v>
      </c>
      <c r="E26" s="137"/>
      <c r="F26" s="137"/>
      <c r="G26" s="137"/>
      <c r="H26" s="137"/>
      <c r="I26" s="137"/>
      <c r="J26" s="137"/>
      <c r="K26" s="137"/>
      <c r="L26" s="137"/>
      <c r="M26" s="137"/>
      <c r="N26" s="137"/>
      <c r="O26" s="124"/>
      <c r="P26" s="124"/>
      <c r="Q26" s="124"/>
    </row>
    <row r="27" spans="3:17" x14ac:dyDescent="0.3">
      <c r="C27" s="126"/>
      <c r="D27" s="126"/>
      <c r="E27" s="126"/>
      <c r="F27" s="124"/>
      <c r="G27" s="124"/>
      <c r="H27" s="124"/>
      <c r="I27" s="124"/>
      <c r="J27" s="124"/>
      <c r="K27" s="124"/>
      <c r="L27" s="124"/>
      <c r="M27" s="124"/>
      <c r="N27" s="124"/>
      <c r="O27" s="124"/>
      <c r="P27" s="124"/>
      <c r="Q27" s="124"/>
    </row>
    <row r="28" spans="3:17" ht="409.6" customHeight="1" x14ac:dyDescent="0.3">
      <c r="C28" s="126"/>
      <c r="D28" s="126"/>
      <c r="E28" s="126"/>
      <c r="F28" s="124"/>
      <c r="G28" s="124"/>
      <c r="H28" s="124"/>
      <c r="I28" s="124"/>
      <c r="J28" s="124"/>
      <c r="K28" s="124"/>
      <c r="L28" s="124"/>
      <c r="M28" s="124"/>
      <c r="N28" s="124"/>
      <c r="O28" s="124"/>
      <c r="P28" s="124"/>
      <c r="Q28" s="124"/>
    </row>
  </sheetData>
  <mergeCells count="4">
    <mergeCell ref="D8:N8"/>
    <mergeCell ref="D12:N12"/>
    <mergeCell ref="D19:N19"/>
    <mergeCell ref="D26:N26"/>
  </mergeCells>
  <phoneticPr fontId="0" type="noConversion"/>
  <pageMargins left="0.78740157499999996" right="0.78740157499999996" top="0.57999999999999996" bottom="0.67" header="0.35" footer="0.37"/>
  <pageSetup paperSize="9" scale="5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09D8-2DDC-400D-9657-29009A2514B5}">
  <sheetPr codeName="Tabelle2"/>
  <dimension ref="B1:IV60"/>
  <sheetViews>
    <sheetView showGridLines="0" topLeftCell="B1" zoomScaleNormal="100" workbookViewId="0">
      <pane ySplit="2" topLeftCell="A3" activePane="bottomLeft" state="frozen"/>
      <selection activeCell="B1" sqref="B1"/>
      <selection pane="bottomLeft" activeCell="AC2" sqref="AC2"/>
    </sheetView>
  </sheetViews>
  <sheetFormatPr baseColWidth="10" defaultColWidth="0" defaultRowHeight="13.2" x14ac:dyDescent="0.25"/>
  <cols>
    <col min="1" max="1" width="10.109375" style="1" hidden="1" customWidth="1"/>
    <col min="2" max="2" width="1.44140625" style="1" customWidth="1"/>
    <col min="3" max="3" width="1.44140625" style="53" customWidth="1"/>
    <col min="4" max="4" width="22.33203125" style="1" customWidth="1"/>
    <col min="5" max="5" width="1.44140625" style="1" hidden="1" customWidth="1"/>
    <col min="6" max="6" width="12.44140625" style="2" customWidth="1"/>
    <col min="7" max="7" width="1.109375" style="1" hidden="1" customWidth="1"/>
    <col min="8" max="8" width="12.44140625" style="2" customWidth="1"/>
    <col min="9" max="9" width="1.109375" style="1" hidden="1" customWidth="1"/>
    <col min="10" max="10" width="12.44140625" style="2" customWidth="1"/>
    <col min="11" max="11" width="1.109375" style="1" hidden="1" customWidth="1"/>
    <col min="12" max="12" width="12.44140625" style="2" customWidth="1"/>
    <col min="13" max="13" width="1.109375" style="1" hidden="1" customWidth="1"/>
    <col min="14" max="14" width="12.44140625" style="2" customWidth="1"/>
    <col min="15" max="15" width="1.109375" style="1" hidden="1" customWidth="1"/>
    <col min="16" max="16" width="12.44140625" style="2" customWidth="1"/>
    <col min="17" max="17" width="1.109375" style="1" hidden="1" customWidth="1"/>
    <col min="18" max="18" width="13.6640625" style="2" customWidth="1"/>
    <col min="19" max="19" width="1.109375" style="2" hidden="1" customWidth="1"/>
    <col min="20" max="20" width="12.44140625" style="2" customWidth="1"/>
    <col min="21" max="21" width="1.109375" style="2" hidden="1" customWidth="1"/>
    <col min="22" max="22" width="12.44140625" style="2" customWidth="1"/>
    <col min="23" max="23" width="1.109375" style="2" hidden="1" customWidth="1"/>
    <col min="24" max="24" width="12.44140625" style="2" customWidth="1"/>
    <col min="25" max="25" width="1.109375" style="2" hidden="1" customWidth="1"/>
    <col min="26" max="26" width="12.44140625" style="2" customWidth="1"/>
    <col min="27" max="27" width="1.109375" style="2" hidden="1" customWidth="1"/>
    <col min="28" max="28" width="12.44140625" style="2" customWidth="1"/>
    <col min="29" max="29" width="22.33203125" style="1" customWidth="1"/>
    <col min="30" max="31" width="10.109375" style="7" hidden="1" customWidth="1"/>
    <col min="32" max="32" width="1.44140625" style="7" hidden="1" customWidth="1"/>
    <col min="33" max="33" width="10.109375" style="7" hidden="1" customWidth="1"/>
    <col min="34" max="256" width="0" style="1" hidden="1" customWidth="1"/>
    <col min="257" max="16384" width="10.109375" style="1" hidden="1"/>
  </cols>
  <sheetData>
    <row r="1" spans="3:33" ht="9.9" customHeight="1" x14ac:dyDescent="0.25">
      <c r="C1" s="51"/>
      <c r="E1" s="32"/>
      <c r="F1" s="32"/>
      <c r="G1" s="32"/>
      <c r="H1" s="32"/>
      <c r="I1" s="32"/>
      <c r="J1" s="32"/>
      <c r="K1" s="32"/>
      <c r="L1" s="32"/>
      <c r="M1" s="32"/>
      <c r="N1" s="32"/>
      <c r="O1" s="32"/>
      <c r="P1" s="32"/>
      <c r="Q1" s="32"/>
      <c r="R1" s="32"/>
      <c r="S1" s="32"/>
      <c r="T1" s="32"/>
      <c r="U1" s="32"/>
      <c r="V1" s="32"/>
      <c r="W1" s="32"/>
      <c r="X1" s="32"/>
      <c r="Y1" s="32"/>
      <c r="Z1" s="32"/>
      <c r="AA1" s="32"/>
      <c r="AB1" s="32"/>
      <c r="AC1" s="32"/>
      <c r="AD1" s="11"/>
      <c r="AE1" s="11"/>
      <c r="AF1" s="11"/>
    </row>
    <row r="2" spans="3:33" ht="30" customHeight="1" x14ac:dyDescent="0.3">
      <c r="C2" s="52" t="s">
        <v>49</v>
      </c>
      <c r="D2" s="50"/>
      <c r="E2" s="39"/>
      <c r="F2" s="39"/>
      <c r="G2" s="39"/>
      <c r="H2" s="39"/>
      <c r="I2" s="39"/>
      <c r="J2" s="39"/>
      <c r="K2" s="39"/>
      <c r="L2" s="39"/>
      <c r="M2" s="39"/>
      <c r="N2" s="39"/>
      <c r="O2" s="39"/>
      <c r="P2" s="39"/>
      <c r="Q2" s="39"/>
      <c r="R2" s="39"/>
      <c r="S2" s="39"/>
      <c r="T2" s="39"/>
      <c r="U2" s="39"/>
      <c r="V2" s="39"/>
      <c r="W2" s="39"/>
      <c r="X2" s="39"/>
      <c r="Y2" s="39"/>
      <c r="Z2" s="39"/>
      <c r="AA2" s="39"/>
      <c r="AB2" s="39"/>
      <c r="AC2" s="58"/>
      <c r="AD2" s="40"/>
      <c r="AE2" s="11"/>
      <c r="AF2" s="11"/>
    </row>
    <row r="3" spans="3:33" ht="9.9" customHeight="1" x14ac:dyDescent="0.25">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40"/>
      <c r="AE3" s="11"/>
      <c r="AF3" s="11"/>
    </row>
    <row r="4" spans="3:33" ht="21" customHeight="1" x14ac:dyDescent="0.25">
      <c r="D4" s="34" t="s">
        <v>2</v>
      </c>
      <c r="E4" s="41"/>
      <c r="F4" s="42"/>
      <c r="G4" s="41"/>
      <c r="H4" s="42"/>
      <c r="I4" s="41"/>
      <c r="J4" s="42"/>
      <c r="K4" s="41"/>
      <c r="L4" s="42"/>
      <c r="M4" s="41"/>
      <c r="N4" s="42"/>
      <c r="O4" s="41"/>
      <c r="P4" s="42"/>
      <c r="Q4" s="41"/>
      <c r="R4" s="42"/>
      <c r="S4" s="42"/>
      <c r="T4" s="42"/>
      <c r="U4" s="42"/>
      <c r="V4" s="42"/>
      <c r="W4" s="42"/>
      <c r="X4" s="42"/>
      <c r="Y4" s="42"/>
      <c r="Z4" s="42"/>
      <c r="AA4" s="42"/>
      <c r="AB4" s="42"/>
      <c r="AC4" s="41"/>
      <c r="AD4" s="41"/>
    </row>
    <row r="5" spans="3:33" ht="12" customHeight="1" x14ac:dyDescent="0.25">
      <c r="D5" s="41"/>
      <c r="E5" s="41"/>
      <c r="F5" s="42"/>
      <c r="G5" s="41"/>
      <c r="H5" s="42"/>
      <c r="I5" s="41"/>
      <c r="J5" s="42"/>
      <c r="K5" s="41"/>
      <c r="L5" s="42"/>
      <c r="M5" s="41"/>
      <c r="N5" s="42"/>
      <c r="O5" s="41"/>
      <c r="P5" s="42"/>
      <c r="Q5" s="41"/>
      <c r="R5" s="42"/>
      <c r="S5" s="42"/>
      <c r="T5" s="42"/>
      <c r="U5" s="42"/>
      <c r="V5" s="42"/>
      <c r="W5" s="42"/>
      <c r="X5" s="42"/>
      <c r="Y5" s="42"/>
      <c r="Z5" s="42"/>
      <c r="AA5" s="42"/>
      <c r="AB5" s="42"/>
      <c r="AC5" s="41"/>
      <c r="AD5" s="41"/>
    </row>
    <row r="6" spans="3:33" s="15" customFormat="1" ht="15.75" customHeight="1" x14ac:dyDescent="0.3">
      <c r="C6" s="55"/>
      <c r="D6" s="57" t="s">
        <v>3</v>
      </c>
      <c r="E6" s="57"/>
      <c r="F6" s="57" t="s">
        <v>4</v>
      </c>
      <c r="G6" s="57"/>
      <c r="H6" s="57" t="s">
        <v>5</v>
      </c>
      <c r="I6" s="57"/>
      <c r="J6" s="57" t="s">
        <v>6</v>
      </c>
      <c r="K6" s="57"/>
      <c r="L6" s="57" t="s">
        <v>7</v>
      </c>
      <c r="M6" s="57"/>
      <c r="N6" s="57" t="s">
        <v>8</v>
      </c>
      <c r="O6" s="57"/>
      <c r="P6" s="57" t="s">
        <v>9</v>
      </c>
      <c r="Q6" s="57"/>
      <c r="R6" s="57" t="s">
        <v>10</v>
      </c>
      <c r="S6" s="57"/>
      <c r="T6" s="57" t="s">
        <v>11</v>
      </c>
      <c r="U6" s="57"/>
      <c r="V6" s="57" t="s">
        <v>12</v>
      </c>
      <c r="W6" s="57"/>
      <c r="X6" s="57" t="s">
        <v>13</v>
      </c>
      <c r="Y6" s="57"/>
      <c r="Z6" s="57" t="s">
        <v>14</v>
      </c>
      <c r="AA6" s="57"/>
      <c r="AB6" s="57" t="s">
        <v>15</v>
      </c>
      <c r="AC6" s="45"/>
      <c r="AD6" s="45"/>
      <c r="AE6" s="13"/>
      <c r="AF6" s="13"/>
      <c r="AG6" s="16"/>
    </row>
    <row r="7" spans="3:33" s="15" customFormat="1" ht="15.75" hidden="1" customHeight="1" x14ac:dyDescent="0.3">
      <c r="C7" s="55"/>
      <c r="D7" s="45"/>
      <c r="E7" s="45"/>
      <c r="F7" s="46"/>
      <c r="G7" s="45"/>
      <c r="H7" s="46"/>
      <c r="I7" s="45"/>
      <c r="J7" s="46"/>
      <c r="K7" s="45"/>
      <c r="L7" s="46"/>
      <c r="M7" s="45"/>
      <c r="N7" s="46"/>
      <c r="O7" s="45"/>
      <c r="P7" s="46"/>
      <c r="Q7" s="45"/>
      <c r="R7" s="46"/>
      <c r="S7" s="46"/>
      <c r="T7" s="46"/>
      <c r="U7" s="46"/>
      <c r="V7" s="46"/>
      <c r="W7" s="46"/>
      <c r="X7" s="46"/>
      <c r="Y7" s="46"/>
      <c r="Z7" s="46"/>
      <c r="AA7" s="46"/>
      <c r="AB7" s="46"/>
      <c r="AC7" s="45"/>
      <c r="AD7" s="45"/>
      <c r="AE7" s="13"/>
      <c r="AF7" s="13"/>
      <c r="AG7" s="16"/>
    </row>
    <row r="8" spans="3:33" s="15" customFormat="1" ht="15.75" hidden="1" customHeight="1" x14ac:dyDescent="0.3">
      <c r="C8" s="55"/>
      <c r="D8" s="45"/>
      <c r="E8" s="45"/>
      <c r="F8" s="47"/>
      <c r="G8" s="45"/>
      <c r="H8" s="47"/>
      <c r="I8" s="45"/>
      <c r="J8" s="47"/>
      <c r="K8" s="45"/>
      <c r="L8" s="47"/>
      <c r="M8" s="45"/>
      <c r="N8" s="47"/>
      <c r="O8" s="45"/>
      <c r="P8" s="47"/>
      <c r="Q8" s="45"/>
      <c r="R8" s="47"/>
      <c r="S8" s="46"/>
      <c r="T8" s="47"/>
      <c r="U8" s="46"/>
      <c r="V8" s="47"/>
      <c r="W8" s="46"/>
      <c r="X8" s="47"/>
      <c r="Y8" s="46"/>
      <c r="Z8" s="47"/>
      <c r="AA8" s="46"/>
      <c r="AB8" s="47"/>
      <c r="AC8" s="45"/>
      <c r="AD8" s="45"/>
      <c r="AE8" s="13"/>
      <c r="AF8" s="13"/>
      <c r="AG8" s="16"/>
    </row>
    <row r="9" spans="3:33" s="15" customFormat="1" ht="15.75" hidden="1" customHeight="1" x14ac:dyDescent="0.3">
      <c r="C9" s="55"/>
      <c r="D9" s="45"/>
      <c r="E9" s="45"/>
      <c r="F9" s="46"/>
      <c r="G9" s="45"/>
      <c r="H9" s="46"/>
      <c r="I9" s="45"/>
      <c r="J9" s="46"/>
      <c r="K9" s="45"/>
      <c r="L9" s="46"/>
      <c r="M9" s="45"/>
      <c r="N9" s="46"/>
      <c r="O9" s="45"/>
      <c r="P9" s="46"/>
      <c r="Q9" s="45"/>
      <c r="R9" s="46"/>
      <c r="S9" s="46"/>
      <c r="T9" s="46"/>
      <c r="U9" s="46"/>
      <c r="V9" s="46"/>
      <c r="W9" s="46"/>
      <c r="X9" s="46"/>
      <c r="Y9" s="46"/>
      <c r="Z9" s="46"/>
      <c r="AA9" s="46"/>
      <c r="AB9" s="46"/>
      <c r="AC9" s="45"/>
      <c r="AD9" s="45"/>
      <c r="AE9" s="13"/>
      <c r="AF9" s="13"/>
      <c r="AG9" s="16"/>
    </row>
    <row r="10" spans="3:33" s="15" customFormat="1" ht="15.75" customHeight="1" x14ac:dyDescent="0.3">
      <c r="C10" s="55"/>
      <c r="D10" s="59" t="s">
        <v>16</v>
      </c>
      <c r="E10" s="59"/>
      <c r="F10" s="59">
        <v>95767</v>
      </c>
      <c r="G10" s="59"/>
      <c r="H10" s="59">
        <v>102345</v>
      </c>
      <c r="I10" s="59"/>
      <c r="J10" s="59">
        <v>104559</v>
      </c>
      <c r="K10" s="59"/>
      <c r="L10" s="59">
        <v>154768</v>
      </c>
      <c r="M10" s="59"/>
      <c r="N10" s="59">
        <v>134274</v>
      </c>
      <c r="O10" s="59"/>
      <c r="P10" s="59">
        <v>149987</v>
      </c>
      <c r="Q10" s="59"/>
      <c r="R10" s="59">
        <v>174567</v>
      </c>
      <c r="S10" s="59"/>
      <c r="T10" s="59">
        <v>134765</v>
      </c>
      <c r="U10" s="59"/>
      <c r="V10" s="59">
        <v>149734</v>
      </c>
      <c r="W10" s="59"/>
      <c r="X10" s="59">
        <v>154821</v>
      </c>
      <c r="Y10" s="59"/>
      <c r="Z10" s="59">
        <v>136882</v>
      </c>
      <c r="AA10" s="59"/>
      <c r="AB10" s="59">
        <v>122344</v>
      </c>
      <c r="AC10" s="45"/>
      <c r="AD10" s="45"/>
      <c r="AE10" s="13"/>
      <c r="AF10" s="13"/>
      <c r="AG10" s="16"/>
    </row>
    <row r="11" spans="3:33" s="15" customFormat="1" ht="15.75" customHeight="1" x14ac:dyDescent="0.3">
      <c r="C11" s="55"/>
      <c r="D11" s="59" t="s">
        <v>17</v>
      </c>
      <c r="E11" s="59"/>
      <c r="F11" s="59">
        <v>0</v>
      </c>
      <c r="G11" s="59"/>
      <c r="H11" s="59">
        <v>0</v>
      </c>
      <c r="I11" s="59"/>
      <c r="J11" s="59">
        <v>0</v>
      </c>
      <c r="K11" s="59"/>
      <c r="L11" s="59">
        <v>0</v>
      </c>
      <c r="M11" s="59"/>
      <c r="N11" s="59">
        <v>0</v>
      </c>
      <c r="O11" s="59"/>
      <c r="P11" s="59">
        <v>0</v>
      </c>
      <c r="Q11" s="59"/>
      <c r="R11" s="59">
        <v>0</v>
      </c>
      <c r="S11" s="59"/>
      <c r="T11" s="59">
        <v>0</v>
      </c>
      <c r="U11" s="59"/>
      <c r="V11" s="59">
        <v>0</v>
      </c>
      <c r="W11" s="59"/>
      <c r="X11" s="59">
        <v>0</v>
      </c>
      <c r="Y11" s="59"/>
      <c r="Z11" s="59">
        <v>0</v>
      </c>
      <c r="AA11" s="59"/>
      <c r="AB11" s="59">
        <v>0</v>
      </c>
      <c r="AC11" s="45"/>
      <c r="AD11" s="45"/>
      <c r="AE11" s="13"/>
      <c r="AF11" s="13"/>
      <c r="AG11" s="16"/>
    </row>
    <row r="12" spans="3:33" s="15" customFormat="1" ht="15.75" customHeight="1" x14ac:dyDescent="0.3">
      <c r="C12" s="55"/>
      <c r="D12" s="59" t="s">
        <v>18</v>
      </c>
      <c r="E12" s="59"/>
      <c r="F12" s="59">
        <v>0</v>
      </c>
      <c r="G12" s="59"/>
      <c r="H12" s="59">
        <v>0</v>
      </c>
      <c r="I12" s="59"/>
      <c r="J12" s="59">
        <v>0</v>
      </c>
      <c r="K12" s="59"/>
      <c r="L12" s="59">
        <v>0</v>
      </c>
      <c r="M12" s="59"/>
      <c r="N12" s="59">
        <v>0</v>
      </c>
      <c r="O12" s="59"/>
      <c r="P12" s="59">
        <v>0</v>
      </c>
      <c r="Q12" s="59"/>
      <c r="R12" s="59">
        <v>0</v>
      </c>
      <c r="S12" s="59"/>
      <c r="T12" s="59">
        <v>0</v>
      </c>
      <c r="U12" s="59"/>
      <c r="V12" s="59">
        <v>0</v>
      </c>
      <c r="W12" s="59"/>
      <c r="X12" s="59">
        <v>0</v>
      </c>
      <c r="Y12" s="59"/>
      <c r="Z12" s="59">
        <v>0</v>
      </c>
      <c r="AA12" s="59"/>
      <c r="AB12" s="59">
        <v>0</v>
      </c>
      <c r="AC12" s="45"/>
      <c r="AD12" s="45"/>
      <c r="AE12" s="13"/>
      <c r="AF12" s="13"/>
      <c r="AG12" s="16"/>
    </row>
    <row r="13" spans="3:33" s="15" customFormat="1" ht="11.25" customHeight="1" x14ac:dyDescent="0.3">
      <c r="C13" s="55"/>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45"/>
      <c r="AD13" s="45"/>
      <c r="AE13" s="13"/>
      <c r="AF13" s="13"/>
      <c r="AG13" s="16"/>
    </row>
    <row r="14" spans="3:33" s="15" customFormat="1" ht="15.75" customHeight="1" x14ac:dyDescent="0.3">
      <c r="C14" s="55"/>
      <c r="D14" s="59" t="s">
        <v>19</v>
      </c>
      <c r="E14" s="59"/>
      <c r="F14" s="59">
        <f>F10+F11+F12</f>
        <v>95767</v>
      </c>
      <c r="G14" s="59"/>
      <c r="H14" s="59">
        <f>H10+H11+H12</f>
        <v>102345</v>
      </c>
      <c r="I14" s="59"/>
      <c r="J14" s="59">
        <f>J10+J11+J12</f>
        <v>104559</v>
      </c>
      <c r="K14" s="59"/>
      <c r="L14" s="59">
        <f>L10+L11+L12</f>
        <v>154768</v>
      </c>
      <c r="M14" s="59"/>
      <c r="N14" s="59">
        <f>N10+N11+N12</f>
        <v>134274</v>
      </c>
      <c r="O14" s="59"/>
      <c r="P14" s="59">
        <f>P10+P11+P12</f>
        <v>149987</v>
      </c>
      <c r="Q14" s="59"/>
      <c r="R14" s="59">
        <f>R10+R11+R12</f>
        <v>174567</v>
      </c>
      <c r="S14" s="59"/>
      <c r="T14" s="59">
        <f>T10+T11+T12</f>
        <v>134765</v>
      </c>
      <c r="U14" s="59"/>
      <c r="V14" s="59">
        <f>V10+V11+V12</f>
        <v>149734</v>
      </c>
      <c r="W14" s="59"/>
      <c r="X14" s="59">
        <f>X10+X11+X12</f>
        <v>154821</v>
      </c>
      <c r="Y14" s="59"/>
      <c r="Z14" s="59">
        <f>Z10+Z11+Z12</f>
        <v>136882</v>
      </c>
      <c r="AA14" s="59"/>
      <c r="AB14" s="59">
        <f>AB10+AB11+AB12</f>
        <v>122344</v>
      </c>
      <c r="AC14" s="45"/>
      <c r="AD14" s="45"/>
      <c r="AE14" s="13"/>
      <c r="AF14" s="13"/>
      <c r="AG14" s="16"/>
    </row>
    <row r="15" spans="3:33" s="15" customFormat="1" ht="11.25" customHeight="1" x14ac:dyDescent="0.3">
      <c r="C15" s="55"/>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45"/>
      <c r="AD15" s="45"/>
      <c r="AE15" s="13"/>
      <c r="AF15" s="13"/>
      <c r="AG15" s="16"/>
    </row>
    <row r="16" spans="3:33" s="15" customFormat="1" ht="15.75" customHeight="1" x14ac:dyDescent="0.3">
      <c r="C16" s="55"/>
      <c r="D16" s="59" t="s">
        <v>20</v>
      </c>
      <c r="E16" s="59"/>
      <c r="F16" s="59">
        <v>6202</v>
      </c>
      <c r="G16" s="59"/>
      <c r="H16" s="59">
        <v>9535</v>
      </c>
      <c r="I16" s="59"/>
      <c r="J16" s="59">
        <v>11545</v>
      </c>
      <c r="K16" s="59"/>
      <c r="L16" s="59">
        <v>33123</v>
      </c>
      <c r="M16" s="59"/>
      <c r="N16" s="59">
        <v>33212</v>
      </c>
      <c r="O16" s="59"/>
      <c r="P16" s="59">
        <v>28789</v>
      </c>
      <c r="Q16" s="59"/>
      <c r="R16" s="59">
        <v>32321</v>
      </c>
      <c r="S16" s="59"/>
      <c r="T16" s="59">
        <v>25323</v>
      </c>
      <c r="U16" s="59"/>
      <c r="V16" s="59">
        <v>23453</v>
      </c>
      <c r="W16" s="59"/>
      <c r="X16" s="59">
        <v>25348</v>
      </c>
      <c r="Y16" s="59"/>
      <c r="Z16" s="59">
        <v>19345</v>
      </c>
      <c r="AA16" s="59"/>
      <c r="AB16" s="59">
        <v>18765</v>
      </c>
      <c r="AC16" s="45"/>
      <c r="AD16" s="45"/>
      <c r="AE16" s="13"/>
      <c r="AF16" s="13"/>
      <c r="AG16" s="16"/>
    </row>
    <row r="17" spans="3:33" s="15" customFormat="1" ht="11.25" customHeight="1" x14ac:dyDescent="0.3">
      <c r="C17" s="55"/>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45"/>
      <c r="AD17" s="45"/>
      <c r="AE17" s="13"/>
      <c r="AF17" s="13"/>
      <c r="AG17" s="16"/>
    </row>
    <row r="18" spans="3:33" s="15" customFormat="1" ht="15.75" customHeight="1" x14ac:dyDescent="0.3">
      <c r="C18" s="55"/>
      <c r="D18" s="59" t="s">
        <v>21</v>
      </c>
      <c r="E18" s="59"/>
      <c r="F18" s="59">
        <f>F14-F16</f>
        <v>89565</v>
      </c>
      <c r="G18" s="59"/>
      <c r="H18" s="59">
        <f>H14-H16</f>
        <v>92810</v>
      </c>
      <c r="I18" s="59"/>
      <c r="J18" s="59">
        <f>J14-J16</f>
        <v>93014</v>
      </c>
      <c r="K18" s="59"/>
      <c r="L18" s="59">
        <f>L14-L16</f>
        <v>121645</v>
      </c>
      <c r="M18" s="59"/>
      <c r="N18" s="59">
        <f>N14-N16</f>
        <v>101062</v>
      </c>
      <c r="O18" s="59"/>
      <c r="P18" s="59">
        <f>P14-P16</f>
        <v>121198</v>
      </c>
      <c r="Q18" s="59"/>
      <c r="R18" s="59">
        <f>R14-R16</f>
        <v>142246</v>
      </c>
      <c r="S18" s="59"/>
      <c r="T18" s="59">
        <f>T14-T16</f>
        <v>109442</v>
      </c>
      <c r="U18" s="59"/>
      <c r="V18" s="59">
        <f>V14-V16</f>
        <v>126281</v>
      </c>
      <c r="W18" s="59"/>
      <c r="X18" s="59">
        <f>X14-X16</f>
        <v>129473</v>
      </c>
      <c r="Y18" s="59"/>
      <c r="Z18" s="59">
        <f>Z14-Z16</f>
        <v>117537</v>
      </c>
      <c r="AA18" s="59"/>
      <c r="AB18" s="59">
        <f>AB14-AB16</f>
        <v>103579</v>
      </c>
      <c r="AC18" s="45"/>
      <c r="AD18" s="45"/>
      <c r="AE18" s="13"/>
      <c r="AF18" s="13"/>
      <c r="AG18" s="16"/>
    </row>
    <row r="19" spans="3:33" s="15" customFormat="1" ht="11.25" customHeight="1" x14ac:dyDescent="0.3">
      <c r="C19" s="55"/>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45"/>
      <c r="AD19" s="45"/>
      <c r="AE19" s="13"/>
      <c r="AF19" s="13"/>
      <c r="AG19" s="16"/>
    </row>
    <row r="20" spans="3:33" s="15" customFormat="1" ht="15.75" customHeight="1" x14ac:dyDescent="0.3">
      <c r="C20" s="55"/>
      <c r="D20" s="59" t="s">
        <v>22</v>
      </c>
      <c r="E20" s="59"/>
      <c r="F20" s="59"/>
      <c r="G20" s="59">
        <v>0</v>
      </c>
      <c r="H20" s="59"/>
      <c r="I20" s="59">
        <v>0</v>
      </c>
      <c r="J20" s="59"/>
      <c r="K20" s="59">
        <v>0</v>
      </c>
      <c r="L20" s="59"/>
      <c r="M20" s="59">
        <v>0</v>
      </c>
      <c r="N20" s="59">
        <v>2383</v>
      </c>
      <c r="O20" s="59">
        <v>0</v>
      </c>
      <c r="P20" s="59"/>
      <c r="Q20" s="59">
        <v>0</v>
      </c>
      <c r="R20" s="59"/>
      <c r="S20" s="59">
        <v>0</v>
      </c>
      <c r="T20" s="59"/>
      <c r="U20" s="59">
        <v>0</v>
      </c>
      <c r="V20" s="59"/>
      <c r="W20" s="59"/>
      <c r="X20" s="59"/>
      <c r="Y20" s="59"/>
      <c r="Z20" s="59"/>
      <c r="AA20" s="59"/>
      <c r="AB20" s="59">
        <v>5429</v>
      </c>
      <c r="AC20" s="45"/>
      <c r="AD20" s="45"/>
      <c r="AE20" s="13"/>
      <c r="AF20" s="13"/>
      <c r="AG20" s="16"/>
    </row>
    <row r="21" spans="3:33" s="15" customFormat="1" ht="11.25" customHeight="1" x14ac:dyDescent="0.3">
      <c r="C21" s="55"/>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45"/>
      <c r="AD21" s="45"/>
      <c r="AE21" s="13"/>
      <c r="AF21" s="13"/>
      <c r="AG21" s="16"/>
    </row>
    <row r="22" spans="3:33" s="15" customFormat="1" ht="15.75" customHeight="1" x14ac:dyDescent="0.3">
      <c r="C22" s="55"/>
      <c r="D22" s="59" t="s">
        <v>23</v>
      </c>
      <c r="E22" s="59"/>
      <c r="F22" s="59">
        <f>F18+F20</f>
        <v>89565</v>
      </c>
      <c r="G22" s="59"/>
      <c r="H22" s="59">
        <f>H18+H20</f>
        <v>92810</v>
      </c>
      <c r="I22" s="59"/>
      <c r="J22" s="59">
        <f>J18+J20</f>
        <v>93014</v>
      </c>
      <c r="K22" s="59"/>
      <c r="L22" s="59">
        <f>L18+L20</f>
        <v>121645</v>
      </c>
      <c r="M22" s="59"/>
      <c r="N22" s="59">
        <f>N18+N20</f>
        <v>103445</v>
      </c>
      <c r="O22" s="59"/>
      <c r="P22" s="59">
        <f>P18+P20</f>
        <v>121198</v>
      </c>
      <c r="Q22" s="59"/>
      <c r="R22" s="59">
        <f>R18+R20</f>
        <v>142246</v>
      </c>
      <c r="S22" s="59"/>
      <c r="T22" s="59">
        <f>T18+T20</f>
        <v>109442</v>
      </c>
      <c r="U22" s="59"/>
      <c r="V22" s="59">
        <f>V18+V20</f>
        <v>126281</v>
      </c>
      <c r="W22" s="59"/>
      <c r="X22" s="59">
        <f>X18+X20</f>
        <v>129473</v>
      </c>
      <c r="Y22" s="59"/>
      <c r="Z22" s="59">
        <f>Z18+Z20</f>
        <v>117537</v>
      </c>
      <c r="AA22" s="59"/>
      <c r="AB22" s="59">
        <f>AB18+AB20</f>
        <v>109008</v>
      </c>
      <c r="AC22" s="45"/>
      <c r="AD22" s="45"/>
      <c r="AE22" s="13"/>
      <c r="AF22" s="13"/>
      <c r="AG22" s="16"/>
    </row>
    <row r="23" spans="3:33" s="15" customFormat="1" ht="11.25" customHeight="1" x14ac:dyDescent="0.3">
      <c r="C23" s="55"/>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45"/>
      <c r="AD23" s="45"/>
      <c r="AE23" s="13"/>
      <c r="AF23" s="13"/>
      <c r="AG23" s="16"/>
    </row>
    <row r="24" spans="3:33" s="15" customFormat="1" ht="15.75" customHeight="1" x14ac:dyDescent="0.3">
      <c r="C24" s="55"/>
      <c r="D24" s="61" t="s">
        <v>24</v>
      </c>
      <c r="E24" s="59"/>
      <c r="F24" s="59"/>
      <c r="G24" s="59"/>
      <c r="H24" s="59"/>
      <c r="I24" s="59"/>
      <c r="J24" s="59"/>
      <c r="K24" s="59"/>
      <c r="L24" s="59"/>
      <c r="M24" s="59"/>
      <c r="N24" s="59"/>
      <c r="O24" s="59"/>
      <c r="P24" s="59"/>
      <c r="Q24" s="59"/>
      <c r="R24" s="59"/>
      <c r="S24" s="59"/>
      <c r="T24" s="59"/>
      <c r="U24" s="59"/>
      <c r="V24" s="59"/>
      <c r="W24" s="59"/>
      <c r="X24" s="59"/>
      <c r="Y24" s="59"/>
      <c r="Z24" s="59"/>
      <c r="AA24" s="59"/>
      <c r="AB24" s="59"/>
      <c r="AC24" s="45"/>
      <c r="AD24" s="45"/>
      <c r="AE24" s="13"/>
      <c r="AF24" s="13"/>
      <c r="AG24" s="16"/>
    </row>
    <row r="25" spans="3:33" s="15" customFormat="1" ht="15.75" customHeight="1" x14ac:dyDescent="0.3">
      <c r="C25" s="55"/>
      <c r="D25" s="59" t="s">
        <v>25</v>
      </c>
      <c r="E25" s="59"/>
      <c r="F25" s="59">
        <v>55456</v>
      </c>
      <c r="G25" s="59"/>
      <c r="H25" s="59">
        <v>57654</v>
      </c>
      <c r="I25" s="59"/>
      <c r="J25" s="59">
        <v>58765</v>
      </c>
      <c r="K25" s="59"/>
      <c r="L25" s="59">
        <v>78456</v>
      </c>
      <c r="M25" s="59"/>
      <c r="N25" s="59">
        <v>56789</v>
      </c>
      <c r="O25" s="59"/>
      <c r="P25" s="59">
        <v>75643</v>
      </c>
      <c r="Q25" s="59"/>
      <c r="R25" s="59">
        <v>69834</v>
      </c>
      <c r="S25" s="59"/>
      <c r="T25" s="59">
        <v>61234</v>
      </c>
      <c r="U25" s="59"/>
      <c r="V25" s="59">
        <v>65767</v>
      </c>
      <c r="W25" s="59"/>
      <c r="X25" s="59">
        <v>68343</v>
      </c>
      <c r="Y25" s="59"/>
      <c r="Z25" s="59">
        <v>65434</v>
      </c>
      <c r="AA25" s="59"/>
      <c r="AB25" s="59">
        <v>54232</v>
      </c>
      <c r="AC25" s="45"/>
      <c r="AD25" s="45"/>
      <c r="AE25" s="13"/>
      <c r="AF25" s="13"/>
      <c r="AG25" s="16"/>
    </row>
    <row r="26" spans="3:33" s="15" customFormat="1" ht="15.75" customHeight="1" x14ac:dyDescent="0.3">
      <c r="C26" s="55"/>
      <c r="D26" s="59" t="s">
        <v>26</v>
      </c>
      <c r="E26" s="59"/>
      <c r="F26" s="59">
        <v>6324</v>
      </c>
      <c r="G26" s="59"/>
      <c r="H26" s="59">
        <v>5834</v>
      </c>
      <c r="I26" s="59"/>
      <c r="J26" s="59">
        <v>5423</v>
      </c>
      <c r="K26" s="59"/>
      <c r="L26" s="59">
        <v>5634</v>
      </c>
      <c r="M26" s="59"/>
      <c r="N26" s="59">
        <v>6212</v>
      </c>
      <c r="O26" s="59"/>
      <c r="P26" s="59">
        <v>5823</v>
      </c>
      <c r="Q26" s="59"/>
      <c r="R26" s="59">
        <v>5633</v>
      </c>
      <c r="S26" s="59"/>
      <c r="T26" s="59">
        <v>5111</v>
      </c>
      <c r="U26" s="59"/>
      <c r="V26" s="59">
        <v>5213</v>
      </c>
      <c r="W26" s="59"/>
      <c r="X26" s="59">
        <v>5422</v>
      </c>
      <c r="Y26" s="59"/>
      <c r="Z26" s="59">
        <v>4821</v>
      </c>
      <c r="AA26" s="59"/>
      <c r="AB26" s="59">
        <v>4934</v>
      </c>
      <c r="AC26" s="45"/>
      <c r="AD26" s="45"/>
      <c r="AE26" s="13"/>
      <c r="AF26" s="13"/>
      <c r="AG26" s="16"/>
    </row>
    <row r="27" spans="3:33" s="15" customFormat="1" ht="15.75" customHeight="1" x14ac:dyDescent="0.3">
      <c r="C27" s="55"/>
      <c r="D27" s="59" t="s">
        <v>27</v>
      </c>
      <c r="E27" s="59"/>
      <c r="F27" s="59">
        <v>0</v>
      </c>
      <c r="G27" s="59"/>
      <c r="H27" s="59">
        <v>0</v>
      </c>
      <c r="I27" s="59"/>
      <c r="J27" s="59">
        <v>0</v>
      </c>
      <c r="K27" s="59"/>
      <c r="L27" s="59">
        <v>5434</v>
      </c>
      <c r="M27" s="59"/>
      <c r="N27" s="59">
        <v>0</v>
      </c>
      <c r="O27" s="59"/>
      <c r="P27" s="59">
        <v>0</v>
      </c>
      <c r="Q27" s="59"/>
      <c r="R27" s="59">
        <v>0</v>
      </c>
      <c r="S27" s="59"/>
      <c r="T27" s="59">
        <v>0</v>
      </c>
      <c r="U27" s="59"/>
      <c r="V27" s="59">
        <v>4123</v>
      </c>
      <c r="W27" s="59"/>
      <c r="X27" s="59">
        <v>0</v>
      </c>
      <c r="Y27" s="59"/>
      <c r="Z27" s="59">
        <v>0</v>
      </c>
      <c r="AA27" s="59"/>
      <c r="AB27" s="59">
        <v>0</v>
      </c>
      <c r="AC27" s="45"/>
      <c r="AD27" s="45"/>
      <c r="AE27" s="13"/>
      <c r="AF27" s="13"/>
      <c r="AG27" s="16"/>
    </row>
    <row r="28" spans="3:33" s="15" customFormat="1" ht="15.75" customHeight="1" x14ac:dyDescent="0.3">
      <c r="C28" s="55"/>
      <c r="D28" s="59" t="s">
        <v>28</v>
      </c>
      <c r="E28" s="59"/>
      <c r="F28" s="59">
        <v>4343</v>
      </c>
      <c r="G28" s="59"/>
      <c r="H28" s="59">
        <v>3323</v>
      </c>
      <c r="I28" s="59"/>
      <c r="J28" s="59">
        <v>2123</v>
      </c>
      <c r="K28" s="59"/>
      <c r="L28" s="59">
        <v>1212</v>
      </c>
      <c r="M28" s="59"/>
      <c r="N28" s="59">
        <v>2123</v>
      </c>
      <c r="O28" s="59"/>
      <c r="P28" s="59">
        <v>2232</v>
      </c>
      <c r="Q28" s="59"/>
      <c r="R28" s="59">
        <v>1212</v>
      </c>
      <c r="S28" s="59"/>
      <c r="T28" s="59">
        <v>2211</v>
      </c>
      <c r="U28" s="59"/>
      <c r="V28" s="59">
        <v>1111</v>
      </c>
      <c r="W28" s="59"/>
      <c r="X28" s="59">
        <v>2121</v>
      </c>
      <c r="Y28" s="59"/>
      <c r="Z28" s="59">
        <v>2234</v>
      </c>
      <c r="AA28" s="59"/>
      <c r="AB28" s="59">
        <v>3243</v>
      </c>
      <c r="AC28" s="45"/>
      <c r="AD28" s="45"/>
      <c r="AE28" s="13"/>
      <c r="AF28" s="13"/>
      <c r="AG28" s="16"/>
    </row>
    <row r="29" spans="3:33" s="15" customFormat="1" ht="15.75" customHeight="1" x14ac:dyDescent="0.3">
      <c r="C29" s="55"/>
      <c r="D29" s="59" t="s">
        <v>29</v>
      </c>
      <c r="E29" s="59"/>
      <c r="F29" s="59">
        <v>1376</v>
      </c>
      <c r="G29" s="59"/>
      <c r="H29" s="59">
        <v>1817</v>
      </c>
      <c r="I29" s="59"/>
      <c r="J29" s="59">
        <v>1912</v>
      </c>
      <c r="K29" s="59"/>
      <c r="L29" s="59">
        <v>1323</v>
      </c>
      <c r="M29" s="59"/>
      <c r="N29" s="59">
        <v>1558</v>
      </c>
      <c r="O29" s="59"/>
      <c r="P29" s="59">
        <v>2102</v>
      </c>
      <c r="Q29" s="59"/>
      <c r="R29" s="59">
        <v>1649</v>
      </c>
      <c r="S29" s="59"/>
      <c r="T29" s="59">
        <v>1474</v>
      </c>
      <c r="U29" s="59"/>
      <c r="V29" s="59">
        <v>1243</v>
      </c>
      <c r="W29" s="59"/>
      <c r="X29" s="59">
        <v>1167</v>
      </c>
      <c r="Y29" s="59"/>
      <c r="Z29" s="59">
        <v>972</v>
      </c>
      <c r="AA29" s="59"/>
      <c r="AB29" s="59">
        <v>1189</v>
      </c>
      <c r="AC29" s="45"/>
      <c r="AD29" s="45"/>
      <c r="AE29" s="13"/>
      <c r="AF29" s="13"/>
      <c r="AG29" s="16"/>
    </row>
    <row r="30" spans="3:33" s="15" customFormat="1" ht="15.75" customHeight="1" x14ac:dyDescent="0.3">
      <c r="C30" s="55"/>
      <c r="D30" s="59" t="s">
        <v>30</v>
      </c>
      <c r="E30" s="59"/>
      <c r="F30" s="59">
        <v>5437</v>
      </c>
      <c r="G30" s="59"/>
      <c r="H30" s="59">
        <v>5255</v>
      </c>
      <c r="I30" s="59"/>
      <c r="J30" s="59">
        <v>4323</v>
      </c>
      <c r="K30" s="59"/>
      <c r="L30" s="59">
        <v>3322</v>
      </c>
      <c r="M30" s="59"/>
      <c r="N30" s="59">
        <v>4345</v>
      </c>
      <c r="O30" s="59"/>
      <c r="P30" s="59">
        <v>6545</v>
      </c>
      <c r="Q30" s="59"/>
      <c r="R30" s="59">
        <v>5132</v>
      </c>
      <c r="S30" s="59"/>
      <c r="T30" s="59">
        <v>4452</v>
      </c>
      <c r="U30" s="59"/>
      <c r="V30" s="59">
        <v>5345</v>
      </c>
      <c r="W30" s="59"/>
      <c r="X30" s="59">
        <v>5623</v>
      </c>
      <c r="Y30" s="59"/>
      <c r="Z30" s="59">
        <v>5312</v>
      </c>
      <c r="AA30" s="59"/>
      <c r="AB30" s="59">
        <v>4123</v>
      </c>
      <c r="AC30" s="45"/>
      <c r="AD30" s="45"/>
      <c r="AE30" s="13"/>
      <c r="AF30" s="13"/>
      <c r="AG30" s="16"/>
    </row>
    <row r="31" spans="3:33" s="15" customFormat="1" ht="15.75" customHeight="1" x14ac:dyDescent="0.3">
      <c r="C31" s="55"/>
      <c r="D31" s="59" t="s">
        <v>31</v>
      </c>
      <c r="E31" s="59"/>
      <c r="F31" s="59">
        <v>957</v>
      </c>
      <c r="G31" s="59"/>
      <c r="H31" s="59">
        <v>288</v>
      </c>
      <c r="I31" s="59"/>
      <c r="J31" s="59">
        <v>669</v>
      </c>
      <c r="K31" s="59"/>
      <c r="L31" s="59">
        <v>334</v>
      </c>
      <c r="M31" s="59"/>
      <c r="N31" s="59">
        <v>1129</v>
      </c>
      <c r="O31" s="59"/>
      <c r="P31" s="59">
        <v>543</v>
      </c>
      <c r="Q31" s="59"/>
      <c r="R31" s="59">
        <v>860</v>
      </c>
      <c r="S31" s="59"/>
      <c r="T31" s="59">
        <v>554</v>
      </c>
      <c r="U31" s="59"/>
      <c r="V31" s="59">
        <v>489</v>
      </c>
      <c r="W31" s="59"/>
      <c r="X31" s="59">
        <v>663</v>
      </c>
      <c r="Y31" s="59"/>
      <c r="Z31" s="59">
        <v>637</v>
      </c>
      <c r="AA31" s="59"/>
      <c r="AB31" s="59">
        <v>432</v>
      </c>
      <c r="AC31" s="45"/>
      <c r="AD31" s="45"/>
      <c r="AE31" s="13"/>
      <c r="AF31" s="13"/>
      <c r="AG31" s="16"/>
    </row>
    <row r="32" spans="3:33" s="15" customFormat="1" ht="15.75" customHeight="1" x14ac:dyDescent="0.3">
      <c r="C32" s="55"/>
      <c r="D32" s="59" t="s">
        <v>32</v>
      </c>
      <c r="E32" s="59"/>
      <c r="F32" s="59">
        <v>730</v>
      </c>
      <c r="G32" s="59"/>
      <c r="H32" s="59">
        <v>1225</v>
      </c>
      <c r="I32" s="59"/>
      <c r="J32" s="59">
        <v>1002</v>
      </c>
      <c r="K32" s="59"/>
      <c r="L32" s="59">
        <v>417</v>
      </c>
      <c r="M32" s="59"/>
      <c r="N32" s="59">
        <v>595</v>
      </c>
      <c r="O32" s="59"/>
      <c r="P32" s="59">
        <v>1410</v>
      </c>
      <c r="Q32" s="59"/>
      <c r="R32" s="59">
        <v>932</v>
      </c>
      <c r="S32" s="59"/>
      <c r="T32" s="59">
        <v>1556</v>
      </c>
      <c r="U32" s="59"/>
      <c r="V32" s="59">
        <v>689</v>
      </c>
      <c r="W32" s="59"/>
      <c r="X32" s="59">
        <v>359</v>
      </c>
      <c r="Y32" s="59"/>
      <c r="Z32" s="59">
        <v>432</v>
      </c>
      <c r="AA32" s="59"/>
      <c r="AB32" s="59">
        <v>123</v>
      </c>
      <c r="AC32" s="45"/>
      <c r="AD32" s="45"/>
      <c r="AE32" s="13"/>
      <c r="AF32" s="13"/>
      <c r="AG32" s="16"/>
    </row>
    <row r="33" spans="3:33" s="15" customFormat="1" ht="15.75" customHeight="1" x14ac:dyDescent="0.3">
      <c r="C33" s="55"/>
      <c r="D33" s="59" t="s">
        <v>33</v>
      </c>
      <c r="E33" s="59"/>
      <c r="F33" s="59">
        <v>2500</v>
      </c>
      <c r="G33" s="59"/>
      <c r="H33" s="59">
        <v>2500</v>
      </c>
      <c r="I33" s="59"/>
      <c r="J33" s="59">
        <v>4300</v>
      </c>
      <c r="K33" s="59"/>
      <c r="L33" s="59">
        <v>3451</v>
      </c>
      <c r="M33" s="59"/>
      <c r="N33" s="59">
        <v>3451</v>
      </c>
      <c r="O33" s="59"/>
      <c r="P33" s="59">
        <v>3451</v>
      </c>
      <c r="Q33" s="59"/>
      <c r="R33" s="59">
        <v>4111</v>
      </c>
      <c r="S33" s="59"/>
      <c r="T33" s="59">
        <v>4111</v>
      </c>
      <c r="U33" s="59"/>
      <c r="V33" s="59">
        <v>4111</v>
      </c>
      <c r="W33" s="59"/>
      <c r="X33" s="59">
        <v>4111</v>
      </c>
      <c r="Y33" s="59"/>
      <c r="Z33" s="59">
        <v>4111</v>
      </c>
      <c r="AA33" s="59"/>
      <c r="AB33" s="59">
        <v>5543</v>
      </c>
      <c r="AC33" s="45"/>
      <c r="AD33" s="45"/>
      <c r="AE33" s="13"/>
      <c r="AF33" s="13"/>
      <c r="AG33" s="16"/>
    </row>
    <row r="34" spans="3:33" s="15" customFormat="1" ht="15.75" customHeight="1" x14ac:dyDescent="0.3">
      <c r="C34" s="55"/>
      <c r="D34" s="59" t="s">
        <v>34</v>
      </c>
      <c r="E34" s="59"/>
      <c r="F34" s="59">
        <v>2846</v>
      </c>
      <c r="G34" s="59"/>
      <c r="H34" s="59">
        <v>3113</v>
      </c>
      <c r="I34" s="59"/>
      <c r="J34" s="59">
        <v>3469</v>
      </c>
      <c r="K34" s="59"/>
      <c r="L34" s="59">
        <v>2704</v>
      </c>
      <c r="M34" s="59"/>
      <c r="N34" s="59">
        <v>1798</v>
      </c>
      <c r="O34" s="59"/>
      <c r="P34" s="59">
        <v>3477</v>
      </c>
      <c r="Q34" s="59"/>
      <c r="R34" s="59">
        <v>2229</v>
      </c>
      <c r="S34" s="59"/>
      <c r="T34" s="59">
        <v>1588</v>
      </c>
      <c r="U34" s="59"/>
      <c r="V34" s="59">
        <v>3212</v>
      </c>
      <c r="W34" s="59"/>
      <c r="X34" s="59">
        <v>345</v>
      </c>
      <c r="Y34" s="59"/>
      <c r="Z34" s="59">
        <v>320</v>
      </c>
      <c r="AA34" s="59"/>
      <c r="AB34" s="59">
        <v>564</v>
      </c>
      <c r="AC34" s="45"/>
      <c r="AD34" s="45"/>
      <c r="AE34" s="13"/>
      <c r="AF34" s="13"/>
      <c r="AG34" s="16"/>
    </row>
    <row r="35" spans="3:33" s="15" customFormat="1" ht="15.75" customHeight="1" x14ac:dyDescent="0.3">
      <c r="C35" s="55"/>
      <c r="D35" s="59" t="s">
        <v>35</v>
      </c>
      <c r="E35" s="59"/>
      <c r="F35" s="59">
        <v>9485</v>
      </c>
      <c r="G35" s="59"/>
      <c r="H35" s="59">
        <v>12323</v>
      </c>
      <c r="I35" s="59"/>
      <c r="J35" s="59">
        <v>6523</v>
      </c>
      <c r="K35" s="59"/>
      <c r="L35" s="59">
        <v>11234</v>
      </c>
      <c r="M35" s="59"/>
      <c r="N35" s="59">
        <v>12999</v>
      </c>
      <c r="O35" s="59"/>
      <c r="P35" s="59">
        <v>14236</v>
      </c>
      <c r="Q35" s="59"/>
      <c r="R35" s="59">
        <v>11212</v>
      </c>
      <c r="S35" s="59"/>
      <c r="T35" s="59">
        <v>17345</v>
      </c>
      <c r="U35" s="59"/>
      <c r="V35" s="59">
        <v>19832</v>
      </c>
      <c r="W35" s="59"/>
      <c r="X35" s="59">
        <v>21654</v>
      </c>
      <c r="Y35" s="59"/>
      <c r="Z35" s="59">
        <v>14234</v>
      </c>
      <c r="AA35" s="59"/>
      <c r="AB35" s="59">
        <v>12123</v>
      </c>
      <c r="AC35" s="45"/>
      <c r="AD35" s="45"/>
      <c r="AE35" s="13"/>
      <c r="AF35" s="13"/>
      <c r="AG35" s="16"/>
    </row>
    <row r="36" spans="3:33" s="15" customFormat="1" ht="15.75" customHeight="1" x14ac:dyDescent="0.3">
      <c r="C36" s="55"/>
      <c r="D36" s="59" t="s">
        <v>36</v>
      </c>
      <c r="E36" s="59"/>
      <c r="F36" s="59">
        <f>SUM(F25:F35)</f>
        <v>89454</v>
      </c>
      <c r="G36" s="59"/>
      <c r="H36" s="59">
        <f>SUM(H25:H35)</f>
        <v>93332</v>
      </c>
      <c r="I36" s="59"/>
      <c r="J36" s="59">
        <f>SUM(J25:J35)</f>
        <v>88509</v>
      </c>
      <c r="K36" s="59"/>
      <c r="L36" s="59">
        <f>SUM(L25:L35)</f>
        <v>113521</v>
      </c>
      <c r="M36" s="59"/>
      <c r="N36" s="59">
        <f>SUM(N25:N35)</f>
        <v>90999</v>
      </c>
      <c r="O36" s="59"/>
      <c r="P36" s="59">
        <f>SUM(P25:P35)</f>
        <v>115462</v>
      </c>
      <c r="Q36" s="59"/>
      <c r="R36" s="59">
        <f>SUM(R25:R35)</f>
        <v>102804</v>
      </c>
      <c r="S36" s="59"/>
      <c r="T36" s="59">
        <f>SUM(T25:T35)</f>
        <v>99636</v>
      </c>
      <c r="U36" s="59"/>
      <c r="V36" s="59">
        <f>SUM(V25:V35)</f>
        <v>111135</v>
      </c>
      <c r="W36" s="59"/>
      <c r="X36" s="59">
        <f>SUM(X25:X35)</f>
        <v>109808</v>
      </c>
      <c r="Y36" s="59"/>
      <c r="Z36" s="59">
        <f>SUM(Z25:Z35)</f>
        <v>98507</v>
      </c>
      <c r="AA36" s="59"/>
      <c r="AB36" s="59">
        <f>SUM(AB25:AB35)</f>
        <v>86506</v>
      </c>
      <c r="AC36" s="45"/>
      <c r="AD36" s="45"/>
      <c r="AE36" s="13"/>
      <c r="AF36" s="13"/>
      <c r="AG36" s="16"/>
    </row>
    <row r="37" spans="3:33" s="15" customFormat="1" ht="11.25" customHeight="1" x14ac:dyDescent="0.3">
      <c r="C37" s="55"/>
      <c r="D37" s="59"/>
      <c r="E37" s="59"/>
      <c r="F37" s="59"/>
      <c r="G37" s="59"/>
      <c r="H37" s="59"/>
      <c r="I37" s="59"/>
      <c r="J37" s="59"/>
      <c r="K37" s="59"/>
      <c r="L37" s="59"/>
      <c r="M37" s="59"/>
      <c r="N37" s="59"/>
      <c r="O37" s="59"/>
      <c r="P37" s="59"/>
      <c r="Q37" s="59"/>
      <c r="R37" s="59"/>
      <c r="S37" s="59"/>
      <c r="T37" s="59"/>
      <c r="U37" s="59"/>
      <c r="V37" s="59"/>
      <c r="W37" s="59"/>
      <c r="X37" s="59"/>
      <c r="Y37" s="59"/>
      <c r="Z37" s="59"/>
      <c r="AA37" s="59"/>
      <c r="AB37" s="59"/>
      <c r="AC37" s="45"/>
      <c r="AD37" s="45"/>
      <c r="AE37" s="13"/>
      <c r="AF37" s="13"/>
      <c r="AG37" s="16"/>
    </row>
    <row r="38" spans="3:33" s="15" customFormat="1" ht="15.75" customHeight="1" x14ac:dyDescent="0.3">
      <c r="C38" s="55"/>
      <c r="D38" s="59" t="s">
        <v>37</v>
      </c>
      <c r="E38" s="59"/>
      <c r="F38" s="59">
        <f>F22-F36</f>
        <v>111</v>
      </c>
      <c r="G38" s="59"/>
      <c r="H38" s="59">
        <f>H22-H36</f>
        <v>-522</v>
      </c>
      <c r="I38" s="59"/>
      <c r="J38" s="59">
        <f>J22-J36</f>
        <v>4505</v>
      </c>
      <c r="K38" s="59"/>
      <c r="L38" s="59">
        <f>L22-L36</f>
        <v>8124</v>
      </c>
      <c r="M38" s="59"/>
      <c r="N38" s="59">
        <f>N22-N36</f>
        <v>12446</v>
      </c>
      <c r="O38" s="59"/>
      <c r="P38" s="59">
        <f>P22-P36</f>
        <v>5736</v>
      </c>
      <c r="Q38" s="59"/>
      <c r="R38" s="59">
        <f>R22-R36</f>
        <v>39442</v>
      </c>
      <c r="S38" s="59"/>
      <c r="T38" s="59">
        <f>T22-T36</f>
        <v>9806</v>
      </c>
      <c r="U38" s="59"/>
      <c r="V38" s="59">
        <f>V22-V36</f>
        <v>15146</v>
      </c>
      <c r="W38" s="59"/>
      <c r="X38" s="59">
        <f>X22-X36</f>
        <v>19665</v>
      </c>
      <c r="Y38" s="59"/>
      <c r="Z38" s="59">
        <f>Z22-Z36</f>
        <v>19030</v>
      </c>
      <c r="AA38" s="59"/>
      <c r="AB38" s="59">
        <f>AB22-AB36</f>
        <v>22502</v>
      </c>
      <c r="AC38" s="45"/>
      <c r="AD38" s="45"/>
      <c r="AE38" s="13"/>
      <c r="AF38" s="13"/>
      <c r="AG38" s="16"/>
    </row>
    <row r="39" spans="3:33" s="15" customFormat="1" ht="11.25" customHeight="1" x14ac:dyDescent="0.3">
      <c r="C39" s="55"/>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45"/>
      <c r="AD39" s="45"/>
      <c r="AE39" s="13"/>
      <c r="AF39" s="13"/>
      <c r="AG39" s="16"/>
    </row>
    <row r="40" spans="3:33" s="15" customFormat="1" ht="15.75" customHeight="1" x14ac:dyDescent="0.3">
      <c r="C40" s="55"/>
      <c r="D40" s="59" t="s">
        <v>38</v>
      </c>
      <c r="E40" s="59"/>
      <c r="F40" s="59">
        <v>250</v>
      </c>
      <c r="G40" s="59"/>
      <c r="H40" s="59">
        <v>356</v>
      </c>
      <c r="I40" s="59"/>
      <c r="J40" s="59">
        <v>1212</v>
      </c>
      <c r="K40" s="59"/>
      <c r="L40" s="59">
        <v>1123</v>
      </c>
      <c r="M40" s="59"/>
      <c r="N40" s="59">
        <v>543</v>
      </c>
      <c r="O40" s="59"/>
      <c r="P40" s="59">
        <v>1232</v>
      </c>
      <c r="Q40" s="59"/>
      <c r="R40" s="59">
        <v>2312</v>
      </c>
      <c r="S40" s="59"/>
      <c r="T40" s="59">
        <v>2111</v>
      </c>
      <c r="U40" s="59"/>
      <c r="V40" s="59">
        <v>1655</v>
      </c>
      <c r="W40" s="59"/>
      <c r="X40" s="59">
        <v>1667</v>
      </c>
      <c r="Y40" s="59"/>
      <c r="Z40" s="59">
        <v>1543</v>
      </c>
      <c r="AA40" s="59"/>
      <c r="AB40" s="59">
        <v>1238</v>
      </c>
      <c r="AC40" s="45"/>
      <c r="AD40" s="45"/>
      <c r="AE40" s="13"/>
      <c r="AF40" s="13"/>
      <c r="AG40" s="16"/>
    </row>
    <row r="41" spans="3:33" s="15" customFormat="1" ht="15.75" customHeight="1" x14ac:dyDescent="0.3">
      <c r="C41" s="55"/>
      <c r="D41" s="59" t="s">
        <v>39</v>
      </c>
      <c r="E41" s="59"/>
      <c r="F41" s="59">
        <v>0</v>
      </c>
      <c r="G41" s="59"/>
      <c r="H41" s="59">
        <v>0</v>
      </c>
      <c r="I41" s="59"/>
      <c r="J41" s="59">
        <v>0</v>
      </c>
      <c r="K41" s="59"/>
      <c r="L41" s="59">
        <v>0</v>
      </c>
      <c r="M41" s="59"/>
      <c r="N41" s="59">
        <v>0</v>
      </c>
      <c r="O41" s="59"/>
      <c r="P41" s="59">
        <v>0</v>
      </c>
      <c r="Q41" s="59"/>
      <c r="R41" s="59">
        <v>0</v>
      </c>
      <c r="S41" s="59"/>
      <c r="T41" s="59">
        <v>0</v>
      </c>
      <c r="U41" s="59"/>
      <c r="V41" s="59">
        <v>0</v>
      </c>
      <c r="W41" s="59"/>
      <c r="X41" s="59">
        <v>0</v>
      </c>
      <c r="Y41" s="59"/>
      <c r="Z41" s="59">
        <v>0</v>
      </c>
      <c r="AA41" s="59"/>
      <c r="AB41" s="59">
        <v>0</v>
      </c>
      <c r="AC41" s="45"/>
      <c r="AD41" s="45"/>
      <c r="AE41" s="13"/>
      <c r="AF41" s="13"/>
      <c r="AG41" s="16"/>
    </row>
    <row r="42" spans="3:33" s="15" customFormat="1" ht="15.75" customHeight="1" x14ac:dyDescent="0.3">
      <c r="C42" s="55"/>
      <c r="D42" s="59" t="s">
        <v>40</v>
      </c>
      <c r="E42" s="59"/>
      <c r="F42" s="59">
        <f>F40+F41</f>
        <v>250</v>
      </c>
      <c r="G42" s="59"/>
      <c r="H42" s="59">
        <f>H40+H41</f>
        <v>356</v>
      </c>
      <c r="I42" s="59"/>
      <c r="J42" s="59">
        <f>J40+J41</f>
        <v>1212</v>
      </c>
      <c r="K42" s="59"/>
      <c r="L42" s="59">
        <f>L40+L41</f>
        <v>1123</v>
      </c>
      <c r="M42" s="59"/>
      <c r="N42" s="59">
        <f>N40+N41</f>
        <v>543</v>
      </c>
      <c r="O42" s="59"/>
      <c r="P42" s="59">
        <f>P40+P41</f>
        <v>1232</v>
      </c>
      <c r="Q42" s="59"/>
      <c r="R42" s="59">
        <f>R40+R41</f>
        <v>2312</v>
      </c>
      <c r="S42" s="59"/>
      <c r="T42" s="59">
        <f>T40+T41</f>
        <v>2111</v>
      </c>
      <c r="U42" s="59"/>
      <c r="V42" s="59">
        <f>V40+V41</f>
        <v>1655</v>
      </c>
      <c r="W42" s="59"/>
      <c r="X42" s="59">
        <f>X40+X41</f>
        <v>1667</v>
      </c>
      <c r="Y42" s="59"/>
      <c r="Z42" s="59">
        <f>Z40+Z41</f>
        <v>1543</v>
      </c>
      <c r="AA42" s="59"/>
      <c r="AB42" s="59">
        <f>AB40+AB41</f>
        <v>1238</v>
      </c>
      <c r="AC42" s="45"/>
      <c r="AD42" s="45"/>
      <c r="AE42" s="13"/>
      <c r="AF42" s="13"/>
      <c r="AG42" s="16"/>
    </row>
    <row r="43" spans="3:33" s="15" customFormat="1" ht="11.25" customHeight="1" x14ac:dyDescent="0.3">
      <c r="C43" s="55"/>
      <c r="D43" s="59"/>
      <c r="E43" s="59"/>
      <c r="F43" s="59"/>
      <c r="G43" s="59"/>
      <c r="H43" s="59"/>
      <c r="I43" s="59"/>
      <c r="J43" s="59"/>
      <c r="K43" s="59"/>
      <c r="L43" s="59"/>
      <c r="M43" s="59"/>
      <c r="N43" s="59"/>
      <c r="O43" s="59"/>
      <c r="P43" s="59"/>
      <c r="Q43" s="59"/>
      <c r="R43" s="59"/>
      <c r="S43" s="59"/>
      <c r="T43" s="59"/>
      <c r="U43" s="59"/>
      <c r="V43" s="59"/>
      <c r="W43" s="59"/>
      <c r="X43" s="59"/>
      <c r="Y43" s="59"/>
      <c r="Z43" s="59"/>
      <c r="AA43" s="59"/>
      <c r="AB43" s="59"/>
      <c r="AC43" s="45"/>
      <c r="AD43" s="45"/>
      <c r="AE43" s="13"/>
      <c r="AF43" s="13"/>
      <c r="AG43" s="16"/>
    </row>
    <row r="44" spans="3:33" s="15" customFormat="1" ht="15.75" customHeight="1" x14ac:dyDescent="0.3">
      <c r="C44" s="55"/>
      <c r="D44" s="59" t="s">
        <v>41</v>
      </c>
      <c r="E44" s="59"/>
      <c r="F44" s="59">
        <v>125</v>
      </c>
      <c r="G44" s="59"/>
      <c r="H44" s="59">
        <v>236</v>
      </c>
      <c r="I44" s="59"/>
      <c r="J44" s="59">
        <v>187</v>
      </c>
      <c r="K44" s="59"/>
      <c r="L44" s="59">
        <v>154</v>
      </c>
      <c r="M44" s="59"/>
      <c r="N44" s="59">
        <v>98</v>
      </c>
      <c r="O44" s="59"/>
      <c r="P44" s="59">
        <v>123</v>
      </c>
      <c r="Q44" s="59"/>
      <c r="R44" s="59">
        <v>159</v>
      </c>
      <c r="S44" s="59"/>
      <c r="T44" s="59">
        <v>201</v>
      </c>
      <c r="U44" s="59"/>
      <c r="V44" s="59">
        <v>178</v>
      </c>
      <c r="W44" s="59"/>
      <c r="X44" s="59">
        <v>182</v>
      </c>
      <c r="Y44" s="59"/>
      <c r="Z44" s="59">
        <v>158</v>
      </c>
      <c r="AA44" s="59"/>
      <c r="AB44" s="59">
        <v>193</v>
      </c>
      <c r="AC44" s="45"/>
      <c r="AD44" s="45"/>
      <c r="AE44" s="13"/>
      <c r="AF44" s="13"/>
      <c r="AG44" s="16"/>
    </row>
    <row r="45" spans="3:33" s="15" customFormat="1" ht="15.75" customHeight="1" x14ac:dyDescent="0.3">
      <c r="C45" s="55"/>
      <c r="D45" s="59" t="s">
        <v>42</v>
      </c>
      <c r="E45" s="59"/>
      <c r="F45" s="59"/>
      <c r="G45" s="59"/>
      <c r="H45" s="59"/>
      <c r="I45" s="59"/>
      <c r="J45" s="59"/>
      <c r="K45" s="59"/>
      <c r="L45" s="59"/>
      <c r="M45" s="59"/>
      <c r="N45" s="59"/>
      <c r="O45" s="59"/>
      <c r="P45" s="59"/>
      <c r="Q45" s="59"/>
      <c r="R45" s="59">
        <v>1545</v>
      </c>
      <c r="S45" s="59"/>
      <c r="T45" s="59"/>
      <c r="U45" s="59"/>
      <c r="V45" s="59"/>
      <c r="W45" s="59"/>
      <c r="X45" s="59"/>
      <c r="Y45" s="59"/>
      <c r="Z45" s="59"/>
      <c r="AA45" s="59"/>
      <c r="AB45" s="59"/>
      <c r="AC45" s="45"/>
      <c r="AD45" s="45"/>
      <c r="AE45" s="13"/>
      <c r="AF45" s="13"/>
      <c r="AG45" s="16"/>
    </row>
    <row r="46" spans="3:33" s="15" customFormat="1" ht="15.75" customHeight="1" x14ac:dyDescent="0.3">
      <c r="C46" s="55"/>
      <c r="D46" s="59" t="s">
        <v>43</v>
      </c>
      <c r="E46" s="59"/>
      <c r="F46" s="59">
        <v>1283</v>
      </c>
      <c r="G46" s="59"/>
      <c r="H46" s="59"/>
      <c r="I46" s="59"/>
      <c r="J46" s="59"/>
      <c r="K46" s="59"/>
      <c r="L46" s="59"/>
      <c r="M46" s="59"/>
      <c r="N46" s="59"/>
      <c r="O46" s="59"/>
      <c r="P46" s="59"/>
      <c r="Q46" s="59"/>
      <c r="R46" s="59"/>
      <c r="S46" s="59"/>
      <c r="T46" s="59"/>
      <c r="U46" s="59"/>
      <c r="V46" s="59"/>
      <c r="W46" s="59"/>
      <c r="X46" s="59"/>
      <c r="Y46" s="59"/>
      <c r="Z46" s="59"/>
      <c r="AA46" s="59"/>
      <c r="AB46" s="59"/>
      <c r="AC46" s="45"/>
      <c r="AD46" s="45"/>
      <c r="AE46" s="13"/>
      <c r="AF46" s="13"/>
      <c r="AG46" s="16"/>
    </row>
    <row r="47" spans="3:33" s="15" customFormat="1" ht="15.75" customHeight="1" x14ac:dyDescent="0.3">
      <c r="C47" s="55"/>
      <c r="D47" s="59" t="s">
        <v>44</v>
      </c>
      <c r="E47" s="59"/>
      <c r="F47" s="59">
        <f>F44+F45+F46</f>
        <v>1408</v>
      </c>
      <c r="G47" s="59"/>
      <c r="H47" s="59">
        <f>H44+H45+H46</f>
        <v>236</v>
      </c>
      <c r="I47" s="59"/>
      <c r="J47" s="59">
        <f>J44+J45+J46</f>
        <v>187</v>
      </c>
      <c r="K47" s="59"/>
      <c r="L47" s="59">
        <f>L44+L45+L46</f>
        <v>154</v>
      </c>
      <c r="M47" s="59"/>
      <c r="N47" s="59">
        <f>N44+N45+N46</f>
        <v>98</v>
      </c>
      <c r="O47" s="59"/>
      <c r="P47" s="59">
        <f>P44+P45+P46</f>
        <v>123</v>
      </c>
      <c r="Q47" s="59"/>
      <c r="R47" s="59">
        <f>R44+R45+R46</f>
        <v>1704</v>
      </c>
      <c r="S47" s="59"/>
      <c r="T47" s="59">
        <f>T44+T45+T46</f>
        <v>201</v>
      </c>
      <c r="U47" s="59"/>
      <c r="V47" s="59">
        <f>V44+V45+V46</f>
        <v>178</v>
      </c>
      <c r="W47" s="59"/>
      <c r="X47" s="59">
        <f>X44+X45+X46</f>
        <v>182</v>
      </c>
      <c r="Y47" s="59"/>
      <c r="Z47" s="59">
        <f>Z44+Z45+Z46</f>
        <v>158</v>
      </c>
      <c r="AA47" s="59"/>
      <c r="AB47" s="59">
        <f>AB44+AB45+AB46</f>
        <v>193</v>
      </c>
      <c r="AC47" s="45"/>
      <c r="AD47" s="45"/>
      <c r="AE47" s="13"/>
      <c r="AF47" s="13"/>
      <c r="AG47" s="16"/>
    </row>
    <row r="48" spans="3:33" s="15" customFormat="1" ht="11.25" customHeight="1" x14ac:dyDescent="0.3">
      <c r="C48" s="55"/>
      <c r="D48" s="59"/>
      <c r="E48" s="59"/>
      <c r="F48" s="59"/>
      <c r="G48" s="59"/>
      <c r="H48" s="59"/>
      <c r="I48" s="59"/>
      <c r="J48" s="59"/>
      <c r="K48" s="59"/>
      <c r="L48" s="59"/>
      <c r="M48" s="59"/>
      <c r="N48" s="59"/>
      <c r="O48" s="59"/>
      <c r="P48" s="59"/>
      <c r="Q48" s="59"/>
      <c r="R48" s="59"/>
      <c r="S48" s="59"/>
      <c r="T48" s="59"/>
      <c r="U48" s="59"/>
      <c r="V48" s="59"/>
      <c r="W48" s="59"/>
      <c r="X48" s="59"/>
      <c r="Y48" s="59"/>
      <c r="Z48" s="59"/>
      <c r="AA48" s="59"/>
      <c r="AB48" s="59"/>
      <c r="AC48" s="45"/>
      <c r="AD48" s="45"/>
      <c r="AE48" s="13"/>
      <c r="AF48" s="13"/>
      <c r="AG48" s="16"/>
    </row>
    <row r="49" spans="3:256" s="15" customFormat="1" ht="15.75" customHeight="1" x14ac:dyDescent="0.3">
      <c r="C49" s="55"/>
      <c r="D49" s="59" t="s">
        <v>45</v>
      </c>
      <c r="E49" s="59"/>
      <c r="F49" s="59"/>
      <c r="G49" s="59"/>
      <c r="H49" s="59"/>
      <c r="I49" s="59"/>
      <c r="J49" s="59"/>
      <c r="K49" s="59"/>
      <c r="L49" s="59"/>
      <c r="M49" s="59"/>
      <c r="N49" s="59"/>
      <c r="O49" s="59"/>
      <c r="P49" s="59"/>
      <c r="Q49" s="59"/>
      <c r="R49" s="59"/>
      <c r="S49" s="59"/>
      <c r="T49" s="59"/>
      <c r="U49" s="59"/>
      <c r="V49" s="59"/>
      <c r="W49" s="59"/>
      <c r="X49" s="59"/>
      <c r="Y49" s="59"/>
      <c r="Z49" s="59"/>
      <c r="AA49" s="59"/>
      <c r="AB49" s="59"/>
      <c r="AC49" s="45"/>
      <c r="AD49" s="45"/>
      <c r="AE49" s="13"/>
      <c r="AF49" s="13"/>
      <c r="AG49" s="16"/>
    </row>
    <row r="50" spans="3:256" s="15" customFormat="1" ht="11.25" customHeight="1" x14ac:dyDescent="0.3">
      <c r="C50" s="55"/>
      <c r="D50" s="59"/>
      <c r="E50" s="59"/>
      <c r="F50" s="59"/>
      <c r="G50" s="59"/>
      <c r="H50" s="59"/>
      <c r="I50" s="59"/>
      <c r="J50" s="59"/>
      <c r="K50" s="59"/>
      <c r="L50" s="59"/>
      <c r="M50" s="59"/>
      <c r="N50" s="59"/>
      <c r="O50" s="59"/>
      <c r="P50" s="59"/>
      <c r="Q50" s="59"/>
      <c r="R50" s="59"/>
      <c r="S50" s="59"/>
      <c r="T50" s="59"/>
      <c r="U50" s="59"/>
      <c r="V50" s="59"/>
      <c r="W50" s="59"/>
      <c r="X50" s="59"/>
      <c r="Y50" s="59"/>
      <c r="Z50" s="59"/>
      <c r="AA50" s="59"/>
      <c r="AB50" s="59"/>
      <c r="AC50" s="45"/>
      <c r="AD50" s="45"/>
      <c r="AE50" s="13"/>
      <c r="AF50" s="13"/>
      <c r="AG50" s="16"/>
    </row>
    <row r="51" spans="3:256" s="15" customFormat="1" ht="15.75" customHeight="1" x14ac:dyDescent="0.3">
      <c r="C51" s="55"/>
      <c r="D51" s="59" t="s">
        <v>46</v>
      </c>
      <c r="E51" s="59"/>
      <c r="F51" s="59">
        <f>F38-F42+F47</f>
        <v>1269</v>
      </c>
      <c r="G51" s="59"/>
      <c r="H51" s="59">
        <f>H38-H42+H47</f>
        <v>-642</v>
      </c>
      <c r="I51" s="59"/>
      <c r="J51" s="59">
        <f>J38-J42+J47</f>
        <v>3480</v>
      </c>
      <c r="K51" s="59"/>
      <c r="L51" s="59">
        <f>L38-L42+L47</f>
        <v>7155</v>
      </c>
      <c r="M51" s="59"/>
      <c r="N51" s="59">
        <f>N38-N42+N47</f>
        <v>12001</v>
      </c>
      <c r="O51" s="59"/>
      <c r="P51" s="59">
        <f>P38-P42+P47</f>
        <v>4627</v>
      </c>
      <c r="Q51" s="59"/>
      <c r="R51" s="59">
        <f>R38-R42+R47</f>
        <v>38834</v>
      </c>
      <c r="S51" s="59"/>
      <c r="T51" s="59">
        <f>T38-T42+T47</f>
        <v>7896</v>
      </c>
      <c r="U51" s="59"/>
      <c r="V51" s="59">
        <f>V38-V42+V47</f>
        <v>13669</v>
      </c>
      <c r="W51" s="59"/>
      <c r="X51" s="59">
        <f>X38-X42+X47</f>
        <v>18180</v>
      </c>
      <c r="Y51" s="59"/>
      <c r="Z51" s="59">
        <f>Z38-Z42+Z47</f>
        <v>17645</v>
      </c>
      <c r="AA51" s="59"/>
      <c r="AB51" s="59">
        <f>AB38-AB42+AB47</f>
        <v>21457</v>
      </c>
      <c r="AC51" s="45"/>
      <c r="AD51" s="45"/>
      <c r="AE51" s="13"/>
      <c r="AF51" s="13"/>
      <c r="AG51" s="16"/>
    </row>
    <row r="52" spans="3:256" s="15" customFormat="1" ht="11.25" customHeight="1" x14ac:dyDescent="0.3">
      <c r="C52" s="55"/>
      <c r="D52" s="59"/>
      <c r="E52" s="59"/>
      <c r="F52" s="59"/>
      <c r="G52" s="59"/>
      <c r="H52" s="59"/>
      <c r="I52" s="59"/>
      <c r="J52" s="59"/>
      <c r="K52" s="59"/>
      <c r="L52" s="59"/>
      <c r="M52" s="59"/>
      <c r="N52" s="59"/>
      <c r="O52" s="59"/>
      <c r="P52" s="59"/>
      <c r="Q52" s="59"/>
      <c r="R52" s="59"/>
      <c r="S52" s="59"/>
      <c r="T52" s="59"/>
      <c r="U52" s="59"/>
      <c r="V52" s="59"/>
      <c r="W52" s="59"/>
      <c r="X52" s="59"/>
      <c r="Y52" s="59"/>
      <c r="Z52" s="59"/>
      <c r="AA52" s="59"/>
      <c r="AB52" s="59"/>
      <c r="AC52" s="45"/>
      <c r="AD52" s="45"/>
      <c r="AE52" s="13"/>
      <c r="AF52" s="13"/>
      <c r="AG52" s="16"/>
    </row>
    <row r="53" spans="3:256" s="15" customFormat="1" ht="15.75" customHeight="1" x14ac:dyDescent="0.3">
      <c r="C53" s="55"/>
      <c r="D53" s="59" t="s">
        <v>47</v>
      </c>
      <c r="E53" s="59"/>
      <c r="F53" s="59">
        <v>0</v>
      </c>
      <c r="G53" s="59"/>
      <c r="H53" s="59">
        <v>0</v>
      </c>
      <c r="I53" s="59"/>
      <c r="J53" s="59">
        <v>0</v>
      </c>
      <c r="K53" s="59"/>
      <c r="L53" s="59">
        <v>0</v>
      </c>
      <c r="M53" s="59"/>
      <c r="N53" s="59">
        <v>0</v>
      </c>
      <c r="O53" s="59"/>
      <c r="P53" s="59">
        <v>0</v>
      </c>
      <c r="Q53" s="59"/>
      <c r="R53" s="59">
        <v>0</v>
      </c>
      <c r="S53" s="59"/>
      <c r="T53" s="59">
        <v>0</v>
      </c>
      <c r="U53" s="59"/>
      <c r="V53" s="59">
        <v>0</v>
      </c>
      <c r="W53" s="59"/>
      <c r="X53" s="59">
        <v>0</v>
      </c>
      <c r="Y53" s="59"/>
      <c r="Z53" s="59">
        <v>0</v>
      </c>
      <c r="AA53" s="59"/>
      <c r="AB53" s="59">
        <v>0</v>
      </c>
      <c r="AC53" s="45"/>
      <c r="AD53" s="45"/>
      <c r="AE53" s="13"/>
      <c r="AF53" s="13"/>
      <c r="AG53" s="16"/>
    </row>
    <row r="54" spans="3:256" s="15" customFormat="1" ht="11.25" customHeight="1" x14ac:dyDescent="0.3">
      <c r="C54" s="55"/>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45"/>
      <c r="AD54" s="45"/>
      <c r="AE54" s="13"/>
      <c r="AF54" s="13"/>
      <c r="AG54" s="16"/>
    </row>
    <row r="55" spans="3:256" s="15" customFormat="1" ht="15.75" customHeight="1" x14ac:dyDescent="0.3">
      <c r="C55" s="55"/>
      <c r="D55" s="59" t="s">
        <v>48</v>
      </c>
      <c r="E55" s="59"/>
      <c r="F55" s="60">
        <f>F51-F53</f>
        <v>1269</v>
      </c>
      <c r="G55" s="60"/>
      <c r="H55" s="60">
        <f>H51-H53</f>
        <v>-642</v>
      </c>
      <c r="I55" s="60"/>
      <c r="J55" s="60">
        <f>J51-J53</f>
        <v>3480</v>
      </c>
      <c r="K55" s="60"/>
      <c r="L55" s="60">
        <f>L51-L53</f>
        <v>7155</v>
      </c>
      <c r="M55" s="60"/>
      <c r="N55" s="60">
        <f>N51-N53</f>
        <v>12001</v>
      </c>
      <c r="O55" s="60"/>
      <c r="P55" s="60">
        <f>P51-P53</f>
        <v>4627</v>
      </c>
      <c r="Q55" s="60"/>
      <c r="R55" s="60">
        <f>R51-R53</f>
        <v>38834</v>
      </c>
      <c r="S55" s="60"/>
      <c r="T55" s="60">
        <f>T51-T53</f>
        <v>7896</v>
      </c>
      <c r="U55" s="60"/>
      <c r="V55" s="60">
        <f>V51-V53</f>
        <v>13669</v>
      </c>
      <c r="W55" s="60"/>
      <c r="X55" s="60">
        <f>X51-X53</f>
        <v>18180</v>
      </c>
      <c r="Y55" s="60"/>
      <c r="Z55" s="60">
        <f>Z51-Z53</f>
        <v>17645</v>
      </c>
      <c r="AA55" s="60"/>
      <c r="AB55" s="60">
        <f>AB51-AB53</f>
        <v>21457</v>
      </c>
      <c r="AC55" s="45"/>
      <c r="AD55" s="45"/>
      <c r="AE55" s="13"/>
      <c r="AF55" s="13"/>
      <c r="AG55" s="16"/>
    </row>
    <row r="56" spans="3:256" s="6" customFormat="1" ht="7.5" customHeight="1" x14ac:dyDescent="0.25">
      <c r="C56" s="56"/>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43"/>
      <c r="AD56" s="43"/>
      <c r="AE56" s="8"/>
      <c r="AF56" s="8"/>
      <c r="AG56" s="7"/>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row>
    <row r="57" spans="3:256" s="7" customFormat="1" ht="15" customHeight="1" x14ac:dyDescent="0.25">
      <c r="C57" s="54"/>
      <c r="D57" s="43"/>
      <c r="E57" s="43"/>
      <c r="F57" s="44"/>
      <c r="G57" s="43"/>
      <c r="H57" s="44"/>
      <c r="I57" s="43"/>
      <c r="J57" s="44"/>
      <c r="K57" s="43"/>
      <c r="L57" s="44"/>
      <c r="M57" s="43"/>
      <c r="N57" s="44"/>
      <c r="O57" s="43"/>
      <c r="P57" s="44"/>
      <c r="Q57" s="43"/>
      <c r="R57" s="44"/>
      <c r="S57" s="44"/>
      <c r="T57" s="44"/>
      <c r="U57" s="44"/>
      <c r="V57" s="44"/>
      <c r="W57" s="44"/>
      <c r="X57" s="44"/>
      <c r="Y57" s="44"/>
      <c r="Z57" s="44"/>
      <c r="AA57" s="44"/>
      <c r="AB57" s="44"/>
      <c r="AC57" s="43"/>
      <c r="AD57" s="43"/>
      <c r="AE57" s="8"/>
      <c r="AF57" s="8"/>
    </row>
    <row r="58" spans="3:256" s="7" customFormat="1" ht="11.25" customHeight="1" x14ac:dyDescent="0.25">
      <c r="C58" s="54"/>
      <c r="D58" s="43"/>
      <c r="E58" s="43"/>
      <c r="F58" s="44"/>
      <c r="G58" s="43"/>
      <c r="H58" s="44"/>
      <c r="I58" s="43"/>
      <c r="J58" s="44"/>
      <c r="K58" s="43"/>
      <c r="L58" s="44"/>
      <c r="M58" s="43"/>
      <c r="N58" s="44"/>
      <c r="O58" s="43"/>
      <c r="P58" s="44"/>
      <c r="Q58" s="43"/>
      <c r="R58" s="44"/>
      <c r="S58" s="44"/>
      <c r="T58" s="44"/>
      <c r="U58" s="44"/>
      <c r="V58" s="44"/>
      <c r="W58" s="44"/>
      <c r="X58" s="44"/>
      <c r="Y58" s="44"/>
      <c r="Z58" s="44"/>
      <c r="AA58" s="44"/>
      <c r="AB58" s="44"/>
      <c r="AC58" s="43"/>
      <c r="AD58" s="43"/>
      <c r="AE58" s="8"/>
      <c r="AF58" s="8"/>
    </row>
    <row r="59" spans="3:256" s="7" customFormat="1" ht="8.25" customHeight="1" x14ac:dyDescent="0.25">
      <c r="C59" s="54"/>
      <c r="D59" s="43"/>
      <c r="E59" s="43"/>
      <c r="F59" s="44"/>
      <c r="G59" s="43"/>
      <c r="H59" s="44"/>
      <c r="I59" s="43"/>
      <c r="J59" s="44"/>
      <c r="K59" s="43"/>
      <c r="L59" s="44"/>
      <c r="M59" s="43"/>
      <c r="N59" s="44"/>
      <c r="O59" s="43"/>
      <c r="P59" s="44"/>
      <c r="Q59" s="43"/>
      <c r="R59" s="44"/>
      <c r="S59" s="44"/>
      <c r="T59" s="44"/>
      <c r="U59" s="44"/>
      <c r="V59" s="44"/>
      <c r="W59" s="44"/>
      <c r="X59" s="44"/>
      <c r="Y59" s="44"/>
      <c r="Z59" s="44"/>
      <c r="AA59" s="44"/>
      <c r="AB59" s="44"/>
      <c r="AC59" s="43"/>
      <c r="AD59" s="43"/>
      <c r="AE59" s="8"/>
      <c r="AF59" s="8"/>
    </row>
    <row r="60" spans="3:256" s="7" customFormat="1" x14ac:dyDescent="0.25">
      <c r="C60" s="53"/>
      <c r="D60" s="41"/>
      <c r="E60" s="41"/>
      <c r="F60" s="42"/>
      <c r="G60" s="41"/>
      <c r="H60" s="42"/>
      <c r="I60" s="41"/>
      <c r="J60" s="42"/>
      <c r="K60" s="41"/>
      <c r="L60" s="42"/>
      <c r="M60" s="41"/>
      <c r="N60" s="42"/>
      <c r="O60" s="41"/>
      <c r="P60" s="42"/>
      <c r="Q60" s="41"/>
      <c r="R60" s="42"/>
      <c r="S60" s="42"/>
      <c r="T60" s="42"/>
      <c r="U60" s="42"/>
      <c r="V60" s="42"/>
      <c r="W60" s="42"/>
      <c r="X60" s="42"/>
      <c r="Y60" s="42"/>
      <c r="Z60" s="42"/>
      <c r="AA60" s="42"/>
      <c r="AB60" s="42"/>
      <c r="AC60" s="41"/>
      <c r="AD60" s="41"/>
    </row>
  </sheetData>
  <phoneticPr fontId="15" type="noConversion"/>
  <pageMargins left="0.39370078740157483" right="0.39370078740157483" top="0.47244094488188981" bottom="0.35433070866141736" header="0" footer="0"/>
  <pageSetup paperSize="9" scale="70" orientation="landscape" horizontalDpi="4294967293" verticalDpi="196" r:id="rId1"/>
  <headerFooter alignWithMargins="0"/>
  <rowBreaks count="1" manualBreakCount="1">
    <brk id="39"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93F91-5A97-412C-9A2E-17A7138E29C9}">
  <sheetPr codeName="Tabelle3"/>
  <dimension ref="B1:L63"/>
  <sheetViews>
    <sheetView showGridLines="0" topLeftCell="B1" zoomScaleNormal="100" workbookViewId="0">
      <pane ySplit="2" topLeftCell="A3" activePane="bottomLeft" state="frozen"/>
      <selection activeCell="B1" sqref="B1"/>
      <selection pane="bottomLeft" activeCell="G2" sqref="G2"/>
    </sheetView>
  </sheetViews>
  <sheetFormatPr baseColWidth="10" defaultColWidth="0" defaultRowHeight="13.2" x14ac:dyDescent="0.25"/>
  <cols>
    <col min="1" max="1" width="10.109375" style="1" hidden="1" customWidth="1"/>
    <col min="2" max="3" width="1.44140625" style="1" customWidth="1"/>
    <col min="4" max="4" width="41.33203125" style="1" customWidth="1"/>
    <col min="5" max="5" width="29.88671875" style="1" customWidth="1"/>
    <col min="6" max="6" width="10.109375" style="2" customWidth="1"/>
    <col min="7" max="7" width="22.33203125" style="1" customWidth="1"/>
    <col min="8" max="8" width="1.44140625" style="1" hidden="1" customWidth="1"/>
    <col min="9" max="10" width="10.109375" style="7" hidden="1" customWidth="1"/>
    <col min="11" max="11" width="1.44140625" style="7" hidden="1" customWidth="1"/>
    <col min="12" max="12" width="10.109375" style="7" hidden="1" customWidth="1"/>
    <col min="13" max="16384" width="10.109375" style="1" hidden="1"/>
  </cols>
  <sheetData>
    <row r="1" spans="2:12" ht="9.9" customHeight="1" x14ac:dyDescent="0.25">
      <c r="B1" s="41"/>
      <c r="C1" s="62"/>
      <c r="D1" s="39"/>
      <c r="E1" s="39"/>
      <c r="F1" s="39"/>
      <c r="G1" s="39"/>
      <c r="H1" s="39"/>
      <c r="I1" s="40"/>
      <c r="J1" s="11"/>
      <c r="K1" s="11"/>
    </row>
    <row r="2" spans="2:12" ht="30" customHeight="1" x14ac:dyDescent="0.3">
      <c r="B2" s="41"/>
      <c r="C2" s="50" t="s">
        <v>52</v>
      </c>
      <c r="D2" s="50"/>
      <c r="E2" s="39"/>
      <c r="F2" s="39"/>
      <c r="G2" s="58"/>
      <c r="H2" s="39"/>
      <c r="I2" s="40"/>
      <c r="J2" s="11"/>
      <c r="K2" s="11"/>
    </row>
    <row r="3" spans="2:12" ht="9.9" customHeight="1" x14ac:dyDescent="0.25">
      <c r="B3" s="41"/>
      <c r="C3" s="39"/>
      <c r="D3" s="39"/>
      <c r="E3" s="39"/>
      <c r="F3" s="39"/>
      <c r="G3" s="39"/>
      <c r="H3" s="39"/>
      <c r="I3" s="40"/>
      <c r="J3" s="11"/>
      <c r="K3" s="11"/>
    </row>
    <row r="4" spans="2:12" ht="21" customHeight="1" x14ac:dyDescent="0.25">
      <c r="B4" s="41"/>
      <c r="C4" s="34" t="s">
        <v>50</v>
      </c>
      <c r="D4" s="34"/>
      <c r="E4" s="34"/>
      <c r="F4" s="1"/>
      <c r="G4" s="41"/>
      <c r="H4" s="41"/>
      <c r="I4" s="41"/>
    </row>
    <row r="5" spans="2:12" s="3" customFormat="1" ht="11.25" customHeight="1" x14ac:dyDescent="0.3">
      <c r="B5" s="63"/>
      <c r="C5" s="43"/>
      <c r="D5" s="66"/>
      <c r="E5" s="67"/>
      <c r="G5" s="66"/>
      <c r="H5" s="43"/>
      <c r="I5" s="43"/>
      <c r="J5" s="8"/>
      <c r="K5" s="8"/>
      <c r="L5" s="12"/>
    </row>
    <row r="6" spans="2:12" s="5" customFormat="1" ht="15.75" customHeight="1" x14ac:dyDescent="0.3">
      <c r="B6" s="64"/>
      <c r="C6" s="45"/>
      <c r="D6" s="57" t="s">
        <v>3</v>
      </c>
      <c r="E6" s="57" t="s">
        <v>51</v>
      </c>
      <c r="G6" s="68"/>
      <c r="H6" s="45"/>
      <c r="I6" s="45"/>
      <c r="J6" s="13"/>
      <c r="K6" s="13"/>
      <c r="L6" s="14"/>
    </row>
    <row r="7" spans="2:12" s="5" customFormat="1" ht="15.75" customHeight="1" x14ac:dyDescent="0.3">
      <c r="B7" s="64"/>
      <c r="C7" s="45"/>
      <c r="D7" s="73" t="s">
        <v>16</v>
      </c>
      <c r="E7" s="59">
        <f>'BWA - Monatswerte'!F10+'BWA - Monatswerte'!H10+'BWA - Monatswerte'!J10+'BWA - Monatswerte'!L10+'BWA - Monatswerte'!N10+'BWA - Monatswerte'!P10+'BWA - Monatswerte'!R10+'BWA - Monatswerte'!T10+'BWA - Monatswerte'!V10+'BWA - Monatswerte'!X10+'BWA - Monatswerte'!Z10+'BWA - Monatswerte'!AB10</f>
        <v>1614813</v>
      </c>
      <c r="G7" s="68"/>
      <c r="H7" s="45"/>
      <c r="I7" s="45"/>
      <c r="J7" s="13"/>
      <c r="K7" s="13"/>
      <c r="L7" s="14"/>
    </row>
    <row r="8" spans="2:12" s="5" customFormat="1" ht="15.75" customHeight="1" x14ac:dyDescent="0.3">
      <c r="B8" s="64"/>
      <c r="C8" s="45"/>
      <c r="D8" s="73" t="s">
        <v>17</v>
      </c>
      <c r="E8" s="59">
        <f>'BWA - Monatswerte'!F11+'BWA - Monatswerte'!H11+'BWA - Monatswerte'!J11+'BWA - Monatswerte'!L11+'BWA - Monatswerte'!N11+'BWA - Monatswerte'!P11+'BWA - Monatswerte'!R11+'BWA - Monatswerte'!T11+'BWA - Monatswerte'!V11+'BWA - Monatswerte'!X11+'BWA - Monatswerte'!Z11+'BWA - Monatswerte'!AB11</f>
        <v>0</v>
      </c>
      <c r="G8" s="68"/>
      <c r="H8" s="45"/>
      <c r="I8" s="45"/>
      <c r="J8" s="13"/>
      <c r="K8" s="13"/>
      <c r="L8" s="14"/>
    </row>
    <row r="9" spans="2:12" s="5" customFormat="1" ht="15.75" customHeight="1" x14ac:dyDescent="0.3">
      <c r="B9" s="64"/>
      <c r="C9" s="45"/>
      <c r="D9" s="73" t="s">
        <v>18</v>
      </c>
      <c r="E9" s="59">
        <f>'BWA - Monatswerte'!F12+'BWA - Monatswerte'!H12+'BWA - Monatswerte'!J12+'BWA - Monatswerte'!L12+'BWA - Monatswerte'!N12+'BWA - Monatswerte'!P12+'BWA - Monatswerte'!R12+'BWA - Monatswerte'!T12+'BWA - Monatswerte'!V12+'BWA - Monatswerte'!X12+'BWA - Monatswerte'!Z12+'BWA - Monatswerte'!AB12</f>
        <v>0</v>
      </c>
      <c r="G9" s="68"/>
      <c r="H9" s="45"/>
      <c r="I9" s="45"/>
      <c r="J9" s="13"/>
      <c r="K9" s="13"/>
      <c r="L9" s="14"/>
    </row>
    <row r="10" spans="2:12" s="5" customFormat="1" ht="11.25" customHeight="1" x14ac:dyDescent="0.3">
      <c r="B10" s="64"/>
      <c r="C10" s="45"/>
      <c r="D10" s="73"/>
      <c r="E10" s="59"/>
      <c r="G10" s="68"/>
      <c r="H10" s="45"/>
      <c r="I10" s="45"/>
      <c r="J10" s="13"/>
      <c r="K10" s="13"/>
      <c r="L10" s="14"/>
    </row>
    <row r="11" spans="2:12" s="5" customFormat="1" ht="15.75" customHeight="1" x14ac:dyDescent="0.3">
      <c r="B11" s="64"/>
      <c r="C11" s="45"/>
      <c r="D11" s="73" t="s">
        <v>19</v>
      </c>
      <c r="E11" s="59">
        <f>E7+E8+E9</f>
        <v>1614813</v>
      </c>
      <c r="G11" s="68"/>
      <c r="H11" s="45"/>
      <c r="I11" s="45"/>
      <c r="J11" s="13"/>
      <c r="K11" s="13"/>
      <c r="L11" s="14"/>
    </row>
    <row r="12" spans="2:12" s="5" customFormat="1" ht="11.25" customHeight="1" x14ac:dyDescent="0.3">
      <c r="B12" s="64"/>
      <c r="C12" s="45"/>
      <c r="D12" s="73"/>
      <c r="E12" s="59"/>
      <c r="G12" s="68"/>
      <c r="H12" s="45"/>
      <c r="I12" s="45"/>
      <c r="J12" s="13"/>
      <c r="K12" s="13"/>
      <c r="L12" s="14"/>
    </row>
    <row r="13" spans="2:12" s="5" customFormat="1" ht="15.75" customHeight="1" x14ac:dyDescent="0.3">
      <c r="B13" s="64"/>
      <c r="C13" s="45"/>
      <c r="D13" s="73" t="s">
        <v>20</v>
      </c>
      <c r="E13" s="59">
        <f>'BWA - Monatswerte'!F16+'BWA - Monatswerte'!H16+'BWA - Monatswerte'!J16+'BWA - Monatswerte'!L16+'BWA - Monatswerte'!N16+'BWA - Monatswerte'!P16+'BWA - Monatswerte'!R16+'BWA - Monatswerte'!T16+'BWA - Monatswerte'!V16+'BWA - Monatswerte'!X16+'BWA - Monatswerte'!Z16+'BWA - Monatswerte'!AB16</f>
        <v>266961</v>
      </c>
      <c r="G13" s="68"/>
      <c r="H13" s="45"/>
      <c r="I13" s="45"/>
      <c r="J13" s="13"/>
      <c r="K13" s="13"/>
      <c r="L13" s="14"/>
    </row>
    <row r="14" spans="2:12" s="5" customFormat="1" ht="11.25" customHeight="1" x14ac:dyDescent="0.3">
      <c r="B14" s="64"/>
      <c r="C14" s="45"/>
      <c r="D14" s="73"/>
      <c r="E14" s="59"/>
      <c r="G14" s="68"/>
      <c r="H14" s="45"/>
      <c r="I14" s="45"/>
      <c r="J14" s="13"/>
      <c r="K14" s="13"/>
      <c r="L14" s="14"/>
    </row>
    <row r="15" spans="2:12" s="5" customFormat="1" ht="15.75" customHeight="1" x14ac:dyDescent="0.3">
      <c r="B15" s="64"/>
      <c r="C15" s="45"/>
      <c r="D15" s="73" t="s">
        <v>21</v>
      </c>
      <c r="E15" s="59">
        <f>E11-E13</f>
        <v>1347852</v>
      </c>
      <c r="G15" s="68"/>
      <c r="H15" s="45"/>
      <c r="I15" s="45"/>
      <c r="J15" s="13"/>
      <c r="K15" s="13"/>
      <c r="L15" s="14"/>
    </row>
    <row r="16" spans="2:12" s="5" customFormat="1" ht="11.25" customHeight="1" x14ac:dyDescent="0.3">
      <c r="B16" s="64"/>
      <c r="C16" s="45"/>
      <c r="D16" s="73"/>
      <c r="E16" s="59"/>
      <c r="G16" s="68"/>
      <c r="H16" s="45"/>
      <c r="I16" s="45"/>
      <c r="J16" s="13"/>
      <c r="K16" s="13"/>
      <c r="L16" s="14"/>
    </row>
    <row r="17" spans="2:12" s="5" customFormat="1" ht="15.75" customHeight="1" x14ac:dyDescent="0.3">
      <c r="B17" s="64"/>
      <c r="C17" s="45"/>
      <c r="D17" s="73" t="s">
        <v>22</v>
      </c>
      <c r="E17" s="59">
        <f>'BWA - Monatswerte'!F20+'BWA - Monatswerte'!H20+'BWA - Monatswerte'!J20+'BWA - Monatswerte'!L20+'BWA - Monatswerte'!N20+'BWA - Monatswerte'!P20+'BWA - Monatswerte'!R20+'BWA - Monatswerte'!T20+'BWA - Monatswerte'!V20+'BWA - Monatswerte'!X20+'BWA - Monatswerte'!Z20+'BWA - Monatswerte'!AB20</f>
        <v>7812</v>
      </c>
      <c r="G17" s="68"/>
      <c r="H17" s="45"/>
      <c r="I17" s="45"/>
      <c r="J17" s="13"/>
      <c r="K17" s="13"/>
      <c r="L17" s="14"/>
    </row>
    <row r="18" spans="2:12" s="5" customFormat="1" ht="11.25" customHeight="1" x14ac:dyDescent="0.3">
      <c r="B18" s="64"/>
      <c r="C18" s="45"/>
      <c r="D18" s="73"/>
      <c r="E18" s="59"/>
      <c r="G18" s="68"/>
      <c r="H18" s="45"/>
      <c r="I18" s="45"/>
      <c r="J18" s="13"/>
      <c r="K18" s="13"/>
      <c r="L18" s="14"/>
    </row>
    <row r="19" spans="2:12" s="5" customFormat="1" ht="15.75" customHeight="1" x14ac:dyDescent="0.3">
      <c r="B19" s="64"/>
      <c r="C19" s="45"/>
      <c r="D19" s="73" t="s">
        <v>23</v>
      </c>
      <c r="E19" s="59">
        <f>E15+E17</f>
        <v>1355664</v>
      </c>
      <c r="G19" s="68"/>
      <c r="H19" s="45"/>
      <c r="I19" s="45"/>
      <c r="J19" s="13"/>
      <c r="K19" s="13"/>
      <c r="L19" s="14"/>
    </row>
    <row r="20" spans="2:12" s="5" customFormat="1" ht="11.25" customHeight="1" x14ac:dyDescent="0.3">
      <c r="B20" s="64"/>
      <c r="C20" s="45"/>
      <c r="D20" s="73"/>
      <c r="E20" s="59"/>
      <c r="G20" s="68"/>
      <c r="H20" s="45"/>
      <c r="I20" s="45"/>
      <c r="J20" s="13"/>
      <c r="K20" s="13"/>
      <c r="L20" s="14"/>
    </row>
    <row r="21" spans="2:12" s="5" customFormat="1" ht="15.75" customHeight="1" x14ac:dyDescent="0.3">
      <c r="B21" s="64"/>
      <c r="C21" s="45"/>
      <c r="D21" s="73" t="s">
        <v>24</v>
      </c>
      <c r="E21" s="59"/>
      <c r="G21" s="68"/>
      <c r="H21" s="45"/>
      <c r="I21" s="45"/>
      <c r="J21" s="13"/>
      <c r="K21" s="13"/>
      <c r="L21" s="14"/>
    </row>
    <row r="22" spans="2:12" s="5" customFormat="1" ht="15.75" customHeight="1" x14ac:dyDescent="0.3">
      <c r="B22" s="64"/>
      <c r="C22" s="45"/>
      <c r="D22" s="73" t="s">
        <v>25</v>
      </c>
      <c r="E22" s="59">
        <f>'BWA - Monatswerte'!F25+'BWA - Monatswerte'!H25+'BWA - Monatswerte'!J25+'BWA - Monatswerte'!L25+'BWA - Monatswerte'!N25+'BWA - Monatswerte'!P25+'BWA - Monatswerte'!R25+'BWA - Monatswerte'!T25+'BWA - Monatswerte'!V25+'BWA - Monatswerte'!X25+'BWA - Monatswerte'!Z25+'BWA - Monatswerte'!AB25</f>
        <v>767607</v>
      </c>
      <c r="G22" s="68"/>
      <c r="H22" s="45"/>
      <c r="I22" s="45"/>
      <c r="J22" s="13"/>
      <c r="K22" s="13"/>
      <c r="L22" s="14"/>
    </row>
    <row r="23" spans="2:12" s="5" customFormat="1" ht="15.75" customHeight="1" x14ac:dyDescent="0.3">
      <c r="B23" s="64"/>
      <c r="C23" s="45"/>
      <c r="D23" s="73" t="s">
        <v>26</v>
      </c>
      <c r="E23" s="59">
        <f>'BWA - Monatswerte'!F26+'BWA - Monatswerte'!H26+'BWA - Monatswerte'!J26+'BWA - Monatswerte'!L26+'BWA - Monatswerte'!N26+'BWA - Monatswerte'!P26+'BWA - Monatswerte'!R26+'BWA - Monatswerte'!T26+'BWA - Monatswerte'!V26+'BWA - Monatswerte'!X26+'BWA - Monatswerte'!Z26+'BWA - Monatswerte'!AB26</f>
        <v>66384</v>
      </c>
      <c r="G23" s="68"/>
      <c r="H23" s="45"/>
      <c r="I23" s="45"/>
      <c r="J23" s="13"/>
      <c r="K23" s="13"/>
      <c r="L23" s="14"/>
    </row>
    <row r="24" spans="2:12" s="5" customFormat="1" ht="15.75" customHeight="1" x14ac:dyDescent="0.3">
      <c r="B24" s="64"/>
      <c r="C24" s="45"/>
      <c r="D24" s="73" t="s">
        <v>27</v>
      </c>
      <c r="E24" s="59">
        <f>'BWA - Monatswerte'!F27+'BWA - Monatswerte'!H27+'BWA - Monatswerte'!J27+'BWA - Monatswerte'!L27+'BWA - Monatswerte'!N27+'BWA - Monatswerte'!P27+'BWA - Monatswerte'!R27+'BWA - Monatswerte'!T27+'BWA - Monatswerte'!V27+'BWA - Monatswerte'!X27+'BWA - Monatswerte'!Z27+'BWA - Monatswerte'!AB27</f>
        <v>9557</v>
      </c>
      <c r="G24" s="68"/>
      <c r="H24" s="45"/>
      <c r="I24" s="45"/>
      <c r="J24" s="13"/>
      <c r="K24" s="13"/>
      <c r="L24" s="14"/>
    </row>
    <row r="25" spans="2:12" s="5" customFormat="1" ht="15.75" customHeight="1" x14ac:dyDescent="0.3">
      <c r="B25" s="64"/>
      <c r="C25" s="45"/>
      <c r="D25" s="73" t="s">
        <v>28</v>
      </c>
      <c r="E25" s="59">
        <f>'BWA - Monatswerte'!F28+'BWA - Monatswerte'!H28+'BWA - Monatswerte'!J28+'BWA - Monatswerte'!L28+'BWA - Monatswerte'!N28+'BWA - Monatswerte'!P28+'BWA - Monatswerte'!R28+'BWA - Monatswerte'!T28+'BWA - Monatswerte'!V28+'BWA - Monatswerte'!X28+'BWA - Monatswerte'!Z28+'BWA - Monatswerte'!AB28</f>
        <v>27488</v>
      </c>
      <c r="G25" s="68"/>
      <c r="H25" s="45"/>
      <c r="I25" s="45"/>
      <c r="J25" s="13"/>
      <c r="K25" s="13"/>
      <c r="L25" s="14"/>
    </row>
    <row r="26" spans="2:12" s="5" customFormat="1" ht="15.75" customHeight="1" x14ac:dyDescent="0.3">
      <c r="B26" s="64"/>
      <c r="C26" s="45"/>
      <c r="D26" s="73" t="s">
        <v>29</v>
      </c>
      <c r="E26" s="59">
        <f>'BWA - Monatswerte'!F29+'BWA - Monatswerte'!H29+'BWA - Monatswerte'!J29+'BWA - Monatswerte'!L29+'BWA - Monatswerte'!N29+'BWA - Monatswerte'!P29+'BWA - Monatswerte'!R29+'BWA - Monatswerte'!T29+'BWA - Monatswerte'!V29+'BWA - Monatswerte'!X29+'BWA - Monatswerte'!Z29+'BWA - Monatswerte'!AB29</f>
        <v>17782</v>
      </c>
      <c r="G26" s="68"/>
      <c r="H26" s="45"/>
      <c r="I26" s="45"/>
      <c r="J26" s="13"/>
      <c r="K26" s="13"/>
      <c r="L26" s="14"/>
    </row>
    <row r="27" spans="2:12" s="5" customFormat="1" ht="15.75" customHeight="1" x14ac:dyDescent="0.3">
      <c r="B27" s="64"/>
      <c r="C27" s="45"/>
      <c r="D27" s="73" t="s">
        <v>30</v>
      </c>
      <c r="E27" s="59">
        <f>'BWA - Monatswerte'!F30+'BWA - Monatswerte'!H30+'BWA - Monatswerte'!J30+'BWA - Monatswerte'!L30+'BWA - Monatswerte'!N30+'BWA - Monatswerte'!P30+'BWA - Monatswerte'!R30+'BWA - Monatswerte'!T30+'BWA - Monatswerte'!V30+'BWA - Monatswerte'!X30+'BWA - Monatswerte'!Z30+'BWA - Monatswerte'!AB30</f>
        <v>59214</v>
      </c>
      <c r="G27" s="68"/>
      <c r="H27" s="45"/>
      <c r="I27" s="45"/>
      <c r="J27" s="13"/>
      <c r="K27" s="13"/>
      <c r="L27" s="14"/>
    </row>
    <row r="28" spans="2:12" s="5" customFormat="1" ht="15.75" customHeight="1" x14ac:dyDescent="0.3">
      <c r="B28" s="64"/>
      <c r="C28" s="45"/>
      <c r="D28" s="73" t="s">
        <v>31</v>
      </c>
      <c r="E28" s="59">
        <f>'BWA - Monatswerte'!F31+'BWA - Monatswerte'!H31+'BWA - Monatswerte'!J31+'BWA - Monatswerte'!L31+'BWA - Monatswerte'!N31+'BWA - Monatswerte'!P31+'BWA - Monatswerte'!R31+'BWA - Monatswerte'!T31+'BWA - Monatswerte'!V31+'BWA - Monatswerte'!X31+'BWA - Monatswerte'!Z31+'BWA - Monatswerte'!AB31</f>
        <v>7555</v>
      </c>
      <c r="G28" s="68"/>
      <c r="H28" s="45"/>
      <c r="I28" s="45"/>
      <c r="J28" s="13"/>
      <c r="K28" s="13"/>
      <c r="L28" s="14"/>
    </row>
    <row r="29" spans="2:12" s="5" customFormat="1" ht="15.75" customHeight="1" x14ac:dyDescent="0.3">
      <c r="B29" s="64"/>
      <c r="C29" s="45"/>
      <c r="D29" s="73" t="s">
        <v>32</v>
      </c>
      <c r="E29" s="59">
        <f>'BWA - Monatswerte'!F32+'BWA - Monatswerte'!H32+'BWA - Monatswerte'!J32+'BWA - Monatswerte'!L32+'BWA - Monatswerte'!N32+'BWA - Monatswerte'!P32+'BWA - Monatswerte'!R32+'BWA - Monatswerte'!T32+'BWA - Monatswerte'!V32+'BWA - Monatswerte'!X32+'BWA - Monatswerte'!Z32+'BWA - Monatswerte'!AB32</f>
        <v>9470</v>
      </c>
      <c r="G29" s="68"/>
      <c r="H29" s="45"/>
      <c r="I29" s="45"/>
      <c r="J29" s="13"/>
      <c r="K29" s="13"/>
      <c r="L29" s="14"/>
    </row>
    <row r="30" spans="2:12" s="5" customFormat="1" ht="15.75" customHeight="1" x14ac:dyDescent="0.3">
      <c r="B30" s="64"/>
      <c r="C30" s="45"/>
      <c r="D30" s="73" t="s">
        <v>33</v>
      </c>
      <c r="E30" s="59">
        <f>'BWA - Monatswerte'!F33+'BWA - Monatswerte'!H33+'BWA - Monatswerte'!J33+'BWA - Monatswerte'!L33+'BWA - Monatswerte'!N33+'BWA - Monatswerte'!P33+'BWA - Monatswerte'!R33+'BWA - Monatswerte'!T33+'BWA - Monatswerte'!V33+'BWA - Monatswerte'!X33+'BWA - Monatswerte'!Z33+'BWA - Monatswerte'!AB33</f>
        <v>45751</v>
      </c>
      <c r="G30" s="68"/>
      <c r="H30" s="45"/>
      <c r="I30" s="45"/>
      <c r="J30" s="13"/>
      <c r="K30" s="13"/>
      <c r="L30" s="14"/>
    </row>
    <row r="31" spans="2:12" s="5" customFormat="1" ht="15.75" customHeight="1" x14ac:dyDescent="0.3">
      <c r="B31" s="64"/>
      <c r="C31" s="45"/>
      <c r="D31" s="73" t="s">
        <v>34</v>
      </c>
      <c r="E31" s="59">
        <f>'BWA - Monatswerte'!F34+'BWA - Monatswerte'!H34+'BWA - Monatswerte'!J34+'BWA - Monatswerte'!L34+'BWA - Monatswerte'!N34+'BWA - Monatswerte'!P34+'BWA - Monatswerte'!R34+'BWA - Monatswerte'!T34+'BWA - Monatswerte'!V34+'BWA - Monatswerte'!X34+'BWA - Monatswerte'!Z34+'BWA - Monatswerte'!AB34</f>
        <v>25665</v>
      </c>
      <c r="G31" s="68"/>
      <c r="H31" s="45"/>
      <c r="I31" s="45"/>
      <c r="J31" s="13"/>
      <c r="K31" s="13"/>
      <c r="L31" s="14"/>
    </row>
    <row r="32" spans="2:12" s="5" customFormat="1" ht="15.75" customHeight="1" x14ac:dyDescent="0.3">
      <c r="B32" s="64"/>
      <c r="C32" s="45"/>
      <c r="D32" s="73" t="s">
        <v>35</v>
      </c>
      <c r="E32" s="59">
        <f>'BWA - Monatswerte'!F35+'BWA - Monatswerte'!H35+'BWA - Monatswerte'!J35+'BWA - Monatswerte'!L35+'BWA - Monatswerte'!N35+'BWA - Monatswerte'!P35+'BWA - Monatswerte'!R35+'BWA - Monatswerte'!T35+'BWA - Monatswerte'!V35+'BWA - Monatswerte'!X35+'BWA - Monatswerte'!Z35+'BWA - Monatswerte'!AB35</f>
        <v>163200</v>
      </c>
      <c r="G32" s="68"/>
      <c r="H32" s="45"/>
      <c r="I32" s="45"/>
      <c r="J32" s="13"/>
      <c r="K32" s="13"/>
      <c r="L32" s="14"/>
    </row>
    <row r="33" spans="2:12" s="5" customFormat="1" ht="15.75" customHeight="1" x14ac:dyDescent="0.3">
      <c r="B33" s="64"/>
      <c r="C33" s="45"/>
      <c r="D33" s="73" t="s">
        <v>36</v>
      </c>
      <c r="E33" s="59">
        <f>SUM(E22:E32)</f>
        <v>1199673</v>
      </c>
      <c r="G33" s="68"/>
      <c r="H33" s="45"/>
      <c r="I33" s="45"/>
      <c r="J33" s="13"/>
      <c r="K33" s="13"/>
      <c r="L33" s="14"/>
    </row>
    <row r="34" spans="2:12" s="5" customFormat="1" ht="11.25" customHeight="1" x14ac:dyDescent="0.3">
      <c r="B34" s="64"/>
      <c r="C34" s="45"/>
      <c r="D34" s="73"/>
      <c r="E34" s="59"/>
      <c r="G34" s="68"/>
      <c r="H34" s="45"/>
      <c r="I34" s="45"/>
      <c r="J34" s="13"/>
      <c r="K34" s="13"/>
      <c r="L34" s="14"/>
    </row>
    <row r="35" spans="2:12" s="5" customFormat="1" ht="15.75" customHeight="1" x14ac:dyDescent="0.3">
      <c r="B35" s="64"/>
      <c r="C35" s="45"/>
      <c r="D35" s="73" t="s">
        <v>37</v>
      </c>
      <c r="E35" s="59">
        <f>E19-E33</f>
        <v>155991</v>
      </c>
      <c r="G35" s="68"/>
      <c r="H35" s="45"/>
      <c r="I35" s="45"/>
      <c r="J35" s="13"/>
      <c r="K35" s="13"/>
      <c r="L35" s="14"/>
    </row>
    <row r="36" spans="2:12" s="5" customFormat="1" ht="11.25" customHeight="1" x14ac:dyDescent="0.3">
      <c r="B36" s="64"/>
      <c r="C36" s="45"/>
      <c r="D36" s="73"/>
      <c r="E36" s="59"/>
      <c r="G36" s="68"/>
      <c r="H36" s="45"/>
      <c r="I36" s="45"/>
      <c r="J36" s="13"/>
      <c r="K36" s="13"/>
      <c r="L36" s="14"/>
    </row>
    <row r="37" spans="2:12" s="5" customFormat="1" ht="15.75" customHeight="1" x14ac:dyDescent="0.3">
      <c r="B37" s="64"/>
      <c r="C37" s="45"/>
      <c r="D37" s="73" t="s">
        <v>38</v>
      </c>
      <c r="E37" s="59">
        <f>'BWA - Monatswerte'!F40+'BWA - Monatswerte'!H40+'BWA - Monatswerte'!J40+'BWA - Monatswerte'!L40+'BWA - Monatswerte'!N40+'BWA - Monatswerte'!P40+'BWA - Monatswerte'!R40+'BWA - Monatswerte'!T40+'BWA - Monatswerte'!V40+'BWA - Monatswerte'!X40+'BWA - Monatswerte'!Z40+'BWA - Monatswerte'!AB40</f>
        <v>15242</v>
      </c>
      <c r="G37" s="68"/>
      <c r="H37" s="45"/>
      <c r="I37" s="45"/>
      <c r="J37" s="13"/>
      <c r="K37" s="13"/>
      <c r="L37" s="14"/>
    </row>
    <row r="38" spans="2:12" s="5" customFormat="1" ht="15.75" customHeight="1" x14ac:dyDescent="0.3">
      <c r="B38" s="64"/>
      <c r="C38" s="45"/>
      <c r="D38" s="73" t="s">
        <v>39</v>
      </c>
      <c r="E38" s="59">
        <f>'BWA - Monatswerte'!F41+'BWA - Monatswerte'!H41+'BWA - Monatswerte'!J41+'BWA - Monatswerte'!L41+'BWA - Monatswerte'!N41+'BWA - Monatswerte'!P41+'BWA - Monatswerte'!R41+'BWA - Monatswerte'!T41+'BWA - Monatswerte'!V41+'BWA - Monatswerte'!X41+'BWA - Monatswerte'!Z41+'BWA - Monatswerte'!AB41</f>
        <v>0</v>
      </c>
      <c r="G38" s="68"/>
      <c r="H38" s="45"/>
      <c r="I38" s="45"/>
      <c r="J38" s="13"/>
      <c r="K38" s="13"/>
      <c r="L38" s="14"/>
    </row>
    <row r="39" spans="2:12" s="5" customFormat="1" ht="15.75" customHeight="1" x14ac:dyDescent="0.3">
      <c r="B39" s="64"/>
      <c r="C39" s="45"/>
      <c r="D39" s="73" t="s">
        <v>40</v>
      </c>
      <c r="E39" s="59">
        <f>E37+E38</f>
        <v>15242</v>
      </c>
      <c r="G39" s="68"/>
      <c r="H39" s="45"/>
      <c r="I39" s="45"/>
      <c r="J39" s="13"/>
      <c r="K39" s="13"/>
      <c r="L39" s="14"/>
    </row>
    <row r="40" spans="2:12" s="5" customFormat="1" ht="11.25" customHeight="1" x14ac:dyDescent="0.3">
      <c r="B40" s="64"/>
      <c r="C40" s="45"/>
      <c r="D40" s="73"/>
      <c r="E40" s="59"/>
      <c r="G40" s="68"/>
      <c r="H40" s="45"/>
      <c r="I40" s="45"/>
      <c r="J40" s="13"/>
      <c r="K40" s="13"/>
      <c r="L40" s="14"/>
    </row>
    <row r="41" spans="2:12" s="5" customFormat="1" ht="15.75" customHeight="1" x14ac:dyDescent="0.3">
      <c r="B41" s="64"/>
      <c r="C41" s="45"/>
      <c r="D41" s="73" t="s">
        <v>41</v>
      </c>
      <c r="E41" s="59">
        <f>'BWA - Monatswerte'!F44+'BWA - Monatswerte'!H44+'BWA - Monatswerte'!J44+'BWA - Monatswerte'!L44+'BWA - Monatswerte'!N44+'BWA - Monatswerte'!P44+'BWA - Monatswerte'!R44+'BWA - Monatswerte'!T44+'BWA - Monatswerte'!V44+'BWA - Monatswerte'!X44+'BWA - Monatswerte'!Z44+'BWA - Monatswerte'!AB44</f>
        <v>1994</v>
      </c>
      <c r="G41" s="68"/>
      <c r="H41" s="45"/>
      <c r="I41" s="45"/>
      <c r="J41" s="13"/>
      <c r="K41" s="13"/>
      <c r="L41" s="14"/>
    </row>
    <row r="42" spans="2:12" s="5" customFormat="1" ht="15.75" customHeight="1" x14ac:dyDescent="0.3">
      <c r="B42" s="64"/>
      <c r="C42" s="45"/>
      <c r="D42" s="73" t="s">
        <v>42</v>
      </c>
      <c r="E42" s="59">
        <f>'BWA - Monatswerte'!F45+'BWA - Monatswerte'!H45+'BWA - Monatswerte'!J45+'BWA - Monatswerte'!L45+'BWA - Monatswerte'!N45+'BWA - Monatswerte'!P45+'BWA - Monatswerte'!R45+'BWA - Monatswerte'!T45+'BWA - Monatswerte'!V45+'BWA - Monatswerte'!X45+'BWA - Monatswerte'!Z45+'BWA - Monatswerte'!AB45</f>
        <v>1545</v>
      </c>
      <c r="G42" s="68"/>
      <c r="H42" s="45"/>
      <c r="I42" s="45"/>
      <c r="J42" s="13"/>
      <c r="K42" s="13"/>
      <c r="L42" s="14"/>
    </row>
    <row r="43" spans="2:12" s="5" customFormat="1" ht="15.75" customHeight="1" x14ac:dyDescent="0.3">
      <c r="B43" s="64"/>
      <c r="C43" s="45"/>
      <c r="D43" s="73" t="s">
        <v>43</v>
      </c>
      <c r="E43" s="59">
        <f>'BWA - Monatswerte'!F46+'BWA - Monatswerte'!H46+'BWA - Monatswerte'!J46+'BWA - Monatswerte'!L46+'BWA - Monatswerte'!N46+'BWA - Monatswerte'!P46+'BWA - Monatswerte'!R46+'BWA - Monatswerte'!T46+'BWA - Monatswerte'!V46+'BWA - Monatswerte'!X46+'BWA - Monatswerte'!Z46+'BWA - Monatswerte'!AB46</f>
        <v>1283</v>
      </c>
      <c r="G43" s="68"/>
      <c r="H43" s="45"/>
      <c r="I43" s="45"/>
      <c r="J43" s="13"/>
      <c r="K43" s="13"/>
      <c r="L43" s="14"/>
    </row>
    <row r="44" spans="2:12" s="5" customFormat="1" ht="15.75" customHeight="1" x14ac:dyDescent="0.3">
      <c r="B44" s="64"/>
      <c r="C44" s="45"/>
      <c r="D44" s="73" t="s">
        <v>44</v>
      </c>
      <c r="E44" s="59">
        <f>E41+E42+E43</f>
        <v>4822</v>
      </c>
      <c r="G44" s="68"/>
      <c r="H44" s="45"/>
      <c r="I44" s="45"/>
      <c r="J44" s="13"/>
      <c r="K44" s="13"/>
      <c r="L44" s="14"/>
    </row>
    <row r="45" spans="2:12" s="5" customFormat="1" ht="11.25" customHeight="1" x14ac:dyDescent="0.3">
      <c r="B45" s="64"/>
      <c r="C45" s="45"/>
      <c r="D45" s="73"/>
      <c r="E45" s="59"/>
      <c r="G45" s="68"/>
      <c r="H45" s="45"/>
      <c r="I45" s="45"/>
      <c r="J45" s="13"/>
      <c r="K45" s="13"/>
      <c r="L45" s="14"/>
    </row>
    <row r="46" spans="2:12" s="5" customFormat="1" ht="15.75" customHeight="1" x14ac:dyDescent="0.3">
      <c r="B46" s="64"/>
      <c r="C46" s="45"/>
      <c r="D46" s="73" t="s">
        <v>45</v>
      </c>
      <c r="E46" s="59"/>
      <c r="G46" s="68"/>
      <c r="H46" s="45"/>
      <c r="I46" s="45"/>
      <c r="J46" s="13"/>
      <c r="K46" s="13"/>
      <c r="L46" s="14"/>
    </row>
    <row r="47" spans="2:12" s="5" customFormat="1" ht="11.25" customHeight="1" x14ac:dyDescent="0.3">
      <c r="B47" s="64"/>
      <c r="C47" s="45"/>
      <c r="D47" s="73"/>
      <c r="E47" s="59"/>
      <c r="G47" s="68"/>
      <c r="H47" s="45"/>
      <c r="I47" s="45"/>
      <c r="J47" s="13"/>
      <c r="K47" s="13"/>
      <c r="L47" s="14"/>
    </row>
    <row r="48" spans="2:12" s="5" customFormat="1" ht="15.75" customHeight="1" x14ac:dyDescent="0.3">
      <c r="B48" s="64"/>
      <c r="C48" s="45"/>
      <c r="D48" s="73" t="s">
        <v>46</v>
      </c>
      <c r="E48" s="60">
        <f>E35-E39+E44</f>
        <v>145571</v>
      </c>
      <c r="G48" s="68"/>
      <c r="H48" s="45"/>
      <c r="I48" s="45"/>
      <c r="J48" s="13"/>
      <c r="K48" s="13"/>
      <c r="L48" s="14"/>
    </row>
    <row r="49" spans="2:12" s="5" customFormat="1" ht="11.25" customHeight="1" x14ac:dyDescent="0.3">
      <c r="B49" s="64"/>
      <c r="C49" s="45"/>
      <c r="D49" s="73"/>
      <c r="E49" s="59"/>
      <c r="G49" s="68"/>
      <c r="H49" s="45"/>
      <c r="I49" s="45"/>
      <c r="J49" s="13"/>
      <c r="K49" s="13"/>
      <c r="L49" s="14"/>
    </row>
    <row r="50" spans="2:12" s="5" customFormat="1" ht="15.75" customHeight="1" x14ac:dyDescent="0.3">
      <c r="B50" s="64"/>
      <c r="C50" s="45"/>
      <c r="D50" s="73" t="s">
        <v>47</v>
      </c>
      <c r="E50" s="59">
        <f>'BWA - Monatswerte'!F53+'BWA - Monatswerte'!H53+'BWA - Monatswerte'!J53+'BWA - Monatswerte'!L53+'BWA - Monatswerte'!N53+'BWA - Monatswerte'!P53+'BWA - Monatswerte'!R53+'BWA - Monatswerte'!T53+'BWA - Monatswerte'!V53+'BWA - Monatswerte'!X53+'BWA - Monatswerte'!Z53+'BWA - Monatswerte'!AB53</f>
        <v>0</v>
      </c>
      <c r="G50" s="68"/>
      <c r="H50" s="45"/>
      <c r="I50" s="45"/>
      <c r="J50" s="13"/>
      <c r="K50" s="13"/>
      <c r="L50" s="14"/>
    </row>
    <row r="51" spans="2:12" s="5" customFormat="1" ht="11.25" customHeight="1" x14ac:dyDescent="0.3">
      <c r="B51" s="64"/>
      <c r="C51" s="45"/>
      <c r="D51" s="73"/>
      <c r="E51" s="59"/>
      <c r="G51" s="68"/>
      <c r="H51" s="45"/>
      <c r="I51" s="45"/>
      <c r="J51" s="13"/>
      <c r="K51" s="13"/>
      <c r="L51" s="14"/>
    </row>
    <row r="52" spans="2:12" s="5" customFormat="1" ht="15.75" customHeight="1" x14ac:dyDescent="0.3">
      <c r="B52" s="64"/>
      <c r="C52" s="45"/>
      <c r="D52" s="73" t="s">
        <v>48</v>
      </c>
      <c r="E52" s="60">
        <f>E48-E50</f>
        <v>145571</v>
      </c>
      <c r="G52" s="68"/>
      <c r="H52" s="45"/>
      <c r="I52" s="45"/>
      <c r="J52" s="13"/>
      <c r="K52" s="13"/>
      <c r="L52" s="14"/>
    </row>
    <row r="53" spans="2:12" ht="8.25" customHeight="1" x14ac:dyDescent="0.3">
      <c r="B53" s="41"/>
      <c r="C53" s="43"/>
      <c r="D53" s="66"/>
      <c r="E53" s="66"/>
      <c r="F53" s="67"/>
      <c r="G53" s="66"/>
      <c r="H53" s="43"/>
      <c r="I53" s="43"/>
      <c r="J53" s="8"/>
      <c r="K53" s="8"/>
    </row>
    <row r="54" spans="2:12" s="7" customFormat="1" ht="25.5" customHeight="1" x14ac:dyDescent="0.3">
      <c r="B54" s="41"/>
      <c r="C54" s="43"/>
      <c r="D54" s="66"/>
      <c r="E54" s="66"/>
      <c r="F54" s="67"/>
      <c r="G54" s="66"/>
      <c r="H54" s="43"/>
      <c r="I54" s="43"/>
      <c r="J54" s="8"/>
      <c r="K54" s="8"/>
    </row>
    <row r="55" spans="2:12" s="7" customFormat="1" ht="11.25" customHeight="1" x14ac:dyDescent="0.3">
      <c r="B55" s="41"/>
      <c r="C55" s="43"/>
      <c r="D55" s="71"/>
      <c r="E55" s="71"/>
      <c r="F55" s="72"/>
      <c r="G55" s="71"/>
      <c r="H55" s="43"/>
      <c r="I55" s="43"/>
      <c r="J55" s="8"/>
      <c r="K55" s="8"/>
    </row>
    <row r="56" spans="2:12" s="7" customFormat="1" ht="14.4" x14ac:dyDescent="0.3">
      <c r="B56" s="41"/>
      <c r="C56" s="43"/>
      <c r="D56" s="66"/>
      <c r="E56" s="66"/>
      <c r="F56" s="67"/>
      <c r="G56" s="66"/>
      <c r="H56" s="43"/>
      <c r="I56" s="43"/>
      <c r="J56" s="8"/>
      <c r="K56" s="8"/>
    </row>
    <row r="57" spans="2:12" s="7" customFormat="1" ht="14.4" x14ac:dyDescent="0.3">
      <c r="B57" s="41"/>
      <c r="C57" s="43"/>
      <c r="D57" s="66"/>
      <c r="E57" s="66"/>
      <c r="F57" s="67" t="str">
        <f>IF(E8&lt;0,(#REF!-E8)/E8*100*(-1),IF(E8&gt;0,(#REF!-E8)/E8*100," "))</f>
        <v xml:space="preserve"> </v>
      </c>
      <c r="G57" s="66"/>
      <c r="H57" s="43"/>
      <c r="I57" s="43"/>
      <c r="J57" s="8"/>
      <c r="K57" s="8"/>
    </row>
    <row r="58" spans="2:12" s="7" customFormat="1" ht="8.25" customHeight="1" x14ac:dyDescent="0.25">
      <c r="B58" s="41"/>
      <c r="C58" s="43"/>
      <c r="D58" s="43"/>
      <c r="E58" s="43"/>
      <c r="F58" s="44"/>
      <c r="G58" s="43"/>
      <c r="H58" s="43"/>
      <c r="I58" s="43"/>
      <c r="J58" s="8"/>
      <c r="K58" s="8"/>
    </row>
    <row r="59" spans="2:12" s="7" customFormat="1" x14ac:dyDescent="0.25">
      <c r="B59" s="41"/>
      <c r="C59" s="41"/>
      <c r="D59" s="41"/>
      <c r="E59" s="41"/>
      <c r="F59" s="42"/>
      <c r="G59" s="41"/>
      <c r="H59" s="41"/>
      <c r="I59" s="41"/>
    </row>
    <row r="60" spans="2:12" s="7" customFormat="1" x14ac:dyDescent="0.25">
      <c r="F60" s="10"/>
    </row>
    <row r="61" spans="2:12" s="7" customFormat="1" x14ac:dyDescent="0.25">
      <c r="F61" s="10"/>
    </row>
    <row r="62" spans="2:12" s="7" customFormat="1" x14ac:dyDescent="0.25">
      <c r="F62" s="10"/>
    </row>
    <row r="63" spans="2:12" s="7" customFormat="1" x14ac:dyDescent="0.25">
      <c r="F63" s="10"/>
    </row>
  </sheetData>
  <phoneticPr fontId="15" type="noConversion"/>
  <pageMargins left="0.39370078740157483" right="0.39370078740157483" top="0.47244094488188981" bottom="0.35433070866141736" header="0" footer="0"/>
  <pageSetup paperSize="9" scale="73" orientation="portrait" horizontalDpi="4294967293" verticalDpi="196"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23126-F09A-46C6-94F5-9D631E99A052}">
  <sheetPr codeName="Tabelle4"/>
  <dimension ref="B1:S61"/>
  <sheetViews>
    <sheetView showGridLines="0" topLeftCell="B1" zoomScaleNormal="100" workbookViewId="0">
      <pane ySplit="2" topLeftCell="A3" activePane="bottomLeft" state="frozen"/>
      <selection activeCell="B1" sqref="B1"/>
      <selection pane="bottomLeft" activeCell="R2" sqref="R2"/>
    </sheetView>
  </sheetViews>
  <sheetFormatPr baseColWidth="10" defaultColWidth="0" defaultRowHeight="13.2" x14ac:dyDescent="0.25"/>
  <cols>
    <col min="1" max="1" width="10.109375" style="1" hidden="1" customWidth="1"/>
    <col min="2" max="3" width="1.44140625" style="1" customWidth="1"/>
    <col min="4" max="4" width="23.5546875" style="1" customWidth="1"/>
    <col min="5" max="5" width="11" style="1" hidden="1" customWidth="1"/>
    <col min="6" max="6" width="15.109375" style="2" customWidth="1"/>
    <col min="7" max="7" width="7.5546875" style="1" customWidth="1"/>
    <col min="8" max="8" width="15.109375" style="2" customWidth="1"/>
    <col min="9" max="9" width="7.5546875" style="1" customWidth="1"/>
    <col min="10" max="10" width="15.109375" style="2" customWidth="1"/>
    <col min="11" max="11" width="7.5546875" style="1" customWidth="1"/>
    <col min="12" max="12" width="15.109375" style="2" customWidth="1"/>
    <col min="13" max="13" width="7.5546875" style="1" customWidth="1"/>
    <col min="14" max="14" width="15.109375" style="2" customWidth="1"/>
    <col min="15" max="15" width="7.5546875" style="1" customWidth="1"/>
    <col min="16" max="16" width="15.109375" style="2" customWidth="1"/>
    <col min="17" max="17" width="7.5546875" style="1" customWidth="1"/>
    <col min="18" max="18" width="22.33203125" style="1" customWidth="1"/>
    <col min="19" max="19" width="7.88671875" style="7" hidden="1" customWidth="1"/>
    <col min="20" max="16384" width="10.109375" style="1" hidden="1"/>
  </cols>
  <sheetData>
    <row r="1" spans="3:19" ht="9.9" customHeight="1" x14ac:dyDescent="0.25">
      <c r="D1" s="32"/>
      <c r="E1" s="32"/>
      <c r="F1" s="32"/>
      <c r="G1" s="32"/>
      <c r="H1" s="32"/>
      <c r="I1" s="32"/>
      <c r="J1" s="32"/>
      <c r="K1" s="32"/>
      <c r="L1" s="32"/>
      <c r="M1" s="32"/>
      <c r="N1" s="32"/>
      <c r="O1" s="32"/>
      <c r="P1" s="32"/>
      <c r="Q1" s="32"/>
      <c r="R1" s="32"/>
      <c r="S1" s="4"/>
    </row>
    <row r="2" spans="3:19" ht="30" customHeight="1" x14ac:dyDescent="0.3">
      <c r="C2" s="33" t="s">
        <v>54</v>
      </c>
      <c r="D2" s="32"/>
      <c r="E2" s="32"/>
      <c r="F2" s="32"/>
      <c r="G2" s="32"/>
      <c r="H2" s="32"/>
      <c r="I2" s="32"/>
      <c r="J2" s="32"/>
      <c r="K2" s="32"/>
      <c r="L2" s="32"/>
      <c r="M2" s="32"/>
      <c r="N2" s="32"/>
      <c r="O2" s="32"/>
      <c r="P2" s="32"/>
      <c r="Q2" s="32"/>
      <c r="R2" s="58"/>
      <c r="S2" s="4"/>
    </row>
    <row r="3" spans="3:19" ht="9" customHeight="1" x14ac:dyDescent="0.25">
      <c r="C3" s="41"/>
      <c r="D3" s="39"/>
      <c r="E3" s="39"/>
      <c r="F3" s="39"/>
      <c r="G3" s="39"/>
      <c r="H3" s="39"/>
      <c r="I3" s="39"/>
      <c r="J3" s="39"/>
      <c r="K3" s="39"/>
      <c r="L3" s="39"/>
      <c r="M3" s="39"/>
      <c r="N3" s="39"/>
      <c r="O3" s="39"/>
      <c r="P3" s="39"/>
      <c r="Q3" s="39"/>
      <c r="R3" s="39"/>
      <c r="S3" s="4"/>
    </row>
    <row r="4" spans="3:19" ht="21" customHeight="1" x14ac:dyDescent="0.25">
      <c r="C4" s="41"/>
      <c r="D4" s="34" t="s">
        <v>53</v>
      </c>
      <c r="E4" s="41"/>
      <c r="F4" s="42"/>
      <c r="G4" s="41"/>
      <c r="H4" s="42"/>
      <c r="I4" s="41"/>
      <c r="J4" s="42"/>
      <c r="K4" s="41"/>
      <c r="L4" s="42"/>
      <c r="M4" s="41"/>
      <c r="N4" s="42"/>
      <c r="O4" s="41"/>
      <c r="P4" s="42"/>
      <c r="Q4" s="41"/>
      <c r="R4" s="41"/>
    </row>
    <row r="5" spans="3:19" ht="21" customHeight="1" x14ac:dyDescent="0.25">
      <c r="C5" s="41"/>
      <c r="D5" s="34"/>
      <c r="E5" s="41"/>
      <c r="F5" s="42"/>
      <c r="G5" s="41"/>
      <c r="H5" s="42"/>
      <c r="I5" s="41"/>
      <c r="J5" s="42"/>
      <c r="K5" s="41"/>
      <c r="L5" s="42"/>
      <c r="M5" s="41"/>
      <c r="N5" s="42"/>
      <c r="O5" s="41"/>
      <c r="P5" s="42"/>
      <c r="Q5" s="41"/>
      <c r="R5" s="41"/>
    </row>
    <row r="6" spans="3:19" s="5" customFormat="1" ht="15.75" customHeight="1" x14ac:dyDescent="0.3">
      <c r="C6" s="45"/>
      <c r="D6" s="57" t="s">
        <v>3</v>
      </c>
      <c r="E6" s="57"/>
      <c r="F6" s="77" t="s">
        <v>4</v>
      </c>
      <c r="G6" s="77"/>
      <c r="H6" s="77" t="s">
        <v>5</v>
      </c>
      <c r="I6" s="77"/>
      <c r="J6" s="77" t="s">
        <v>6</v>
      </c>
      <c r="K6" s="77"/>
      <c r="L6" s="77" t="s">
        <v>7</v>
      </c>
      <c r="M6" s="77"/>
      <c r="N6" s="77" t="s">
        <v>8</v>
      </c>
      <c r="O6" s="77"/>
      <c r="P6" s="77" t="s">
        <v>9</v>
      </c>
      <c r="Q6" s="77"/>
      <c r="R6" s="45"/>
      <c r="S6" s="13"/>
    </row>
    <row r="7" spans="3:19" s="5" customFormat="1" ht="15.75" customHeight="1" x14ac:dyDescent="0.3">
      <c r="C7" s="45"/>
      <c r="D7" s="73" t="s">
        <v>16</v>
      </c>
      <c r="E7" s="73"/>
      <c r="F7" s="59">
        <f>'BWA - Monatswerte'!F10</f>
        <v>95767</v>
      </c>
      <c r="G7" s="59"/>
      <c r="H7" s="59">
        <f>'BWA - Monatswerte'!H10</f>
        <v>102345</v>
      </c>
      <c r="I7" s="59"/>
      <c r="J7" s="59">
        <f>'BWA - Monatswerte'!J10</f>
        <v>104559</v>
      </c>
      <c r="K7" s="59"/>
      <c r="L7" s="59">
        <f>'BWA - Monatswerte'!L10</f>
        <v>154768</v>
      </c>
      <c r="M7" s="59"/>
      <c r="N7" s="59">
        <f>'BWA - Monatswerte'!N10</f>
        <v>134274</v>
      </c>
      <c r="O7" s="59"/>
      <c r="P7" s="59">
        <f>'BWA - Monatswerte'!P10</f>
        <v>149987</v>
      </c>
      <c r="Q7" s="59"/>
      <c r="R7" s="45"/>
      <c r="S7" s="13"/>
    </row>
    <row r="8" spans="3:19" s="5" customFormat="1" ht="15.75" customHeight="1" x14ac:dyDescent="0.3">
      <c r="C8" s="45"/>
      <c r="D8" s="73" t="s">
        <v>17</v>
      </c>
      <c r="E8" s="73"/>
      <c r="F8" s="59">
        <f>'BWA - Monatswerte'!F11</f>
        <v>0</v>
      </c>
      <c r="G8" s="59"/>
      <c r="H8" s="59">
        <f>'BWA - Monatswerte'!H11</f>
        <v>0</v>
      </c>
      <c r="I8" s="59"/>
      <c r="J8" s="59">
        <f>'BWA - Monatswerte'!J11</f>
        <v>0</v>
      </c>
      <c r="K8" s="59"/>
      <c r="L8" s="59">
        <f>'BWA - Monatswerte'!L11</f>
        <v>0</v>
      </c>
      <c r="M8" s="59"/>
      <c r="N8" s="59">
        <f>'BWA - Monatswerte'!N11</f>
        <v>0</v>
      </c>
      <c r="O8" s="59"/>
      <c r="P8" s="59">
        <f>'BWA - Monatswerte'!P11</f>
        <v>0</v>
      </c>
      <c r="Q8" s="59"/>
      <c r="R8" s="45"/>
      <c r="S8" s="13"/>
    </row>
    <row r="9" spans="3:19" s="5" customFormat="1" ht="15.75" customHeight="1" x14ac:dyDescent="0.3">
      <c r="C9" s="45"/>
      <c r="D9" s="73" t="s">
        <v>18</v>
      </c>
      <c r="E9" s="73"/>
      <c r="F9" s="59">
        <f>'BWA - Monatswerte'!F12</f>
        <v>0</v>
      </c>
      <c r="G9" s="59"/>
      <c r="H9" s="59">
        <f>'BWA - Monatswerte'!H12</f>
        <v>0</v>
      </c>
      <c r="I9" s="59"/>
      <c r="J9" s="59">
        <f>'BWA - Monatswerte'!J12</f>
        <v>0</v>
      </c>
      <c r="K9" s="59"/>
      <c r="L9" s="59">
        <f>'BWA - Monatswerte'!L12</f>
        <v>0</v>
      </c>
      <c r="M9" s="59"/>
      <c r="N9" s="59">
        <f>'BWA - Monatswerte'!N12</f>
        <v>0</v>
      </c>
      <c r="O9" s="59"/>
      <c r="P9" s="59">
        <f>'BWA - Monatswerte'!P12</f>
        <v>0</v>
      </c>
      <c r="Q9" s="59"/>
      <c r="R9" s="45"/>
      <c r="S9" s="13"/>
    </row>
    <row r="10" spans="3:19" s="5" customFormat="1" ht="11.25" customHeight="1" x14ac:dyDescent="0.3">
      <c r="C10" s="45"/>
      <c r="D10" s="73"/>
      <c r="E10" s="73"/>
      <c r="F10" s="59"/>
      <c r="G10" s="59"/>
      <c r="H10" s="59"/>
      <c r="I10" s="59"/>
      <c r="J10" s="59"/>
      <c r="K10" s="59"/>
      <c r="L10" s="59"/>
      <c r="M10" s="59"/>
      <c r="N10" s="59"/>
      <c r="O10" s="59"/>
      <c r="P10" s="59"/>
      <c r="Q10" s="59"/>
      <c r="R10" s="45"/>
      <c r="S10" s="13"/>
    </row>
    <row r="11" spans="3:19" s="5" customFormat="1" ht="15.75" customHeight="1" x14ac:dyDescent="0.3">
      <c r="C11" s="45"/>
      <c r="D11" s="73" t="s">
        <v>19</v>
      </c>
      <c r="E11" s="73"/>
      <c r="F11" s="59">
        <f>F7+F8+F9</f>
        <v>95767</v>
      </c>
      <c r="G11" s="59">
        <v>100</v>
      </c>
      <c r="H11" s="59">
        <f>H7+H8+H9</f>
        <v>102345</v>
      </c>
      <c r="I11" s="59">
        <v>100</v>
      </c>
      <c r="J11" s="59">
        <f>J7+J8+J9</f>
        <v>104559</v>
      </c>
      <c r="K11" s="59">
        <v>100</v>
      </c>
      <c r="L11" s="59">
        <f>L7+L8+L9</f>
        <v>154768</v>
      </c>
      <c r="M11" s="59">
        <v>100</v>
      </c>
      <c r="N11" s="59">
        <f>N7+N8+N9</f>
        <v>134274</v>
      </c>
      <c r="O11" s="59">
        <v>100</v>
      </c>
      <c r="P11" s="59">
        <f>P7+P8+P9</f>
        <v>149987</v>
      </c>
      <c r="Q11" s="59">
        <v>100</v>
      </c>
      <c r="R11" s="45"/>
      <c r="S11" s="13"/>
    </row>
    <row r="12" spans="3:19" s="5" customFormat="1" ht="11.25" customHeight="1" x14ac:dyDescent="0.3">
      <c r="C12" s="45"/>
      <c r="D12" s="73"/>
      <c r="E12" s="73"/>
      <c r="F12" s="59"/>
      <c r="G12" s="59"/>
      <c r="H12" s="59"/>
      <c r="I12" s="59"/>
      <c r="J12" s="59"/>
      <c r="K12" s="59"/>
      <c r="L12" s="59"/>
      <c r="M12" s="59"/>
      <c r="N12" s="59"/>
      <c r="O12" s="59"/>
      <c r="P12" s="59"/>
      <c r="Q12" s="59"/>
      <c r="R12" s="45"/>
      <c r="S12" s="13"/>
    </row>
    <row r="13" spans="3:19" s="5" customFormat="1" ht="15.75" customHeight="1" x14ac:dyDescent="0.3">
      <c r="C13" s="45"/>
      <c r="D13" s="73" t="s">
        <v>20</v>
      </c>
      <c r="E13" s="73"/>
      <c r="F13" s="59">
        <f>'BWA - Monatswerte'!F16</f>
        <v>6202</v>
      </c>
      <c r="G13" s="59">
        <f>IF(F13&gt;0,100/(F11/F13)," ")</f>
        <v>6.476134785468898</v>
      </c>
      <c r="H13" s="59">
        <f>'BWA - Monatswerte'!H16</f>
        <v>9535</v>
      </c>
      <c r="I13" s="59">
        <f>IF(H13&gt;0,100/(H11/H13)," ")</f>
        <v>9.3165274317260245</v>
      </c>
      <c r="J13" s="59">
        <f>'BWA - Monatswerte'!J16</f>
        <v>11545</v>
      </c>
      <c r="K13" s="59">
        <f>IF(J13&gt;0,100/(J11/J13)," ")</f>
        <v>11.041612869289109</v>
      </c>
      <c r="L13" s="59">
        <f>'BWA - Monatswerte'!L16</f>
        <v>33123</v>
      </c>
      <c r="M13" s="59">
        <f>IF(L13&gt;0,100/(L11/L13)," ")</f>
        <v>21.401710947999586</v>
      </c>
      <c r="N13" s="59">
        <f>'BWA - Monatswerte'!N16</f>
        <v>33212</v>
      </c>
      <c r="O13" s="59">
        <f>IF(N13&gt;0,100/(N11/N13)," ")</f>
        <v>24.73449811579308</v>
      </c>
      <c r="P13" s="59">
        <f>'BWA - Monatswerte'!P16</f>
        <v>28789</v>
      </c>
      <c r="Q13" s="59">
        <f>IF(P13&gt;0,100/(P11/P13)," ")</f>
        <v>19.194330175281859</v>
      </c>
      <c r="R13" s="45"/>
      <c r="S13" s="13"/>
    </row>
    <row r="14" spans="3:19" s="5" customFormat="1" ht="11.25" customHeight="1" x14ac:dyDescent="0.3">
      <c r="C14" s="45"/>
      <c r="D14" s="73"/>
      <c r="E14" s="73"/>
      <c r="F14" s="59"/>
      <c r="G14" s="59"/>
      <c r="H14" s="59"/>
      <c r="I14" s="59"/>
      <c r="J14" s="59"/>
      <c r="K14" s="59"/>
      <c r="L14" s="59"/>
      <c r="M14" s="59"/>
      <c r="N14" s="59"/>
      <c r="O14" s="59"/>
      <c r="P14" s="59"/>
      <c r="Q14" s="59"/>
      <c r="R14" s="45"/>
      <c r="S14" s="13"/>
    </row>
    <row r="15" spans="3:19" s="5" customFormat="1" ht="15.75" customHeight="1" x14ac:dyDescent="0.3">
      <c r="C15" s="45"/>
      <c r="D15" s="73" t="s">
        <v>21</v>
      </c>
      <c r="E15" s="73"/>
      <c r="F15" s="59">
        <f>F11-F13</f>
        <v>89565</v>
      </c>
      <c r="G15" s="59"/>
      <c r="H15" s="59">
        <f>H11-H13</f>
        <v>92810</v>
      </c>
      <c r="I15" s="59"/>
      <c r="J15" s="59">
        <f>J11-J13</f>
        <v>93014</v>
      </c>
      <c r="K15" s="59"/>
      <c r="L15" s="59">
        <f>L11-L13</f>
        <v>121645</v>
      </c>
      <c r="M15" s="59"/>
      <c r="N15" s="59">
        <f>N11-N13</f>
        <v>101062</v>
      </c>
      <c r="O15" s="59"/>
      <c r="P15" s="59">
        <f>P11-P13</f>
        <v>121198</v>
      </c>
      <c r="Q15" s="59"/>
      <c r="R15" s="45"/>
      <c r="S15" s="13"/>
    </row>
    <row r="16" spans="3:19" s="5" customFormat="1" ht="11.25" customHeight="1" x14ac:dyDescent="0.3">
      <c r="C16" s="45"/>
      <c r="D16" s="73"/>
      <c r="E16" s="73"/>
      <c r="F16" s="59"/>
      <c r="G16" s="59"/>
      <c r="H16" s="59"/>
      <c r="I16" s="59"/>
      <c r="J16" s="59"/>
      <c r="K16" s="59"/>
      <c r="L16" s="59"/>
      <c r="M16" s="59"/>
      <c r="N16" s="59"/>
      <c r="O16" s="59"/>
      <c r="P16" s="59"/>
      <c r="Q16" s="59"/>
      <c r="R16" s="45"/>
      <c r="S16" s="13"/>
    </row>
    <row r="17" spans="3:19" s="5" customFormat="1" ht="15.75" customHeight="1" x14ac:dyDescent="0.3">
      <c r="C17" s="45"/>
      <c r="D17" s="73" t="s">
        <v>22</v>
      </c>
      <c r="E17" s="73"/>
      <c r="F17" s="59">
        <f>'BWA - Monatswerte'!F20</f>
        <v>0</v>
      </c>
      <c r="G17" s="59" t="str">
        <f>IF(F17&gt;0,100/(F11/F17)," ")</f>
        <v xml:space="preserve"> </v>
      </c>
      <c r="H17" s="59">
        <f>'BWA - Monatswerte'!H20</f>
        <v>0</v>
      </c>
      <c r="I17" s="59" t="str">
        <f>IF(H17&gt;0,100/(H11/H17)," ")</f>
        <v xml:space="preserve"> </v>
      </c>
      <c r="J17" s="59">
        <f>'BWA - Monatswerte'!J20</f>
        <v>0</v>
      </c>
      <c r="K17" s="59" t="str">
        <f>IF(J17&gt;0,100/(J11/J17)," ")</f>
        <v xml:space="preserve"> </v>
      </c>
      <c r="L17" s="59">
        <f>'BWA - Monatswerte'!L20</f>
        <v>0</v>
      </c>
      <c r="M17" s="59" t="str">
        <f>IF(L17&gt;0,100/(L11/L17)," ")</f>
        <v xml:space="preserve"> </v>
      </c>
      <c r="N17" s="59">
        <f>'BWA - Monatswerte'!N20</f>
        <v>2383</v>
      </c>
      <c r="O17" s="59">
        <f>IF(N17&gt;0,100/(N11/N17)," ")</f>
        <v>1.7747292848950653</v>
      </c>
      <c r="P17" s="59">
        <f>'BWA - Monatswerte'!P20</f>
        <v>0</v>
      </c>
      <c r="Q17" s="59" t="str">
        <f>IF(P17&gt;0,100/(P11/P17)," ")</f>
        <v xml:space="preserve"> </v>
      </c>
      <c r="R17" s="45"/>
      <c r="S17" s="13"/>
    </row>
    <row r="18" spans="3:19" s="5" customFormat="1" ht="11.25" customHeight="1" x14ac:dyDescent="0.3">
      <c r="C18" s="45"/>
      <c r="D18" s="73"/>
      <c r="E18" s="73"/>
      <c r="F18" s="59"/>
      <c r="G18" s="59"/>
      <c r="H18" s="59"/>
      <c r="I18" s="59"/>
      <c r="J18" s="59"/>
      <c r="K18" s="59"/>
      <c r="L18" s="59"/>
      <c r="M18" s="59"/>
      <c r="N18" s="59"/>
      <c r="O18" s="59"/>
      <c r="P18" s="59"/>
      <c r="Q18" s="59"/>
      <c r="R18" s="45"/>
      <c r="S18" s="13"/>
    </row>
    <row r="19" spans="3:19" s="5" customFormat="1" ht="15.75" customHeight="1" x14ac:dyDescent="0.3">
      <c r="C19" s="45"/>
      <c r="D19" s="73" t="s">
        <v>23</v>
      </c>
      <c r="E19" s="73"/>
      <c r="F19" s="59">
        <f>F15+F17</f>
        <v>89565</v>
      </c>
      <c r="G19" s="59"/>
      <c r="H19" s="59">
        <f>H15+H17</f>
        <v>92810</v>
      </c>
      <c r="I19" s="59"/>
      <c r="J19" s="59">
        <f>J15+J17</f>
        <v>93014</v>
      </c>
      <c r="K19" s="59"/>
      <c r="L19" s="59">
        <f>L15+L17</f>
        <v>121645</v>
      </c>
      <c r="M19" s="59"/>
      <c r="N19" s="59">
        <f>N15+N17</f>
        <v>103445</v>
      </c>
      <c r="O19" s="59"/>
      <c r="P19" s="59">
        <f>P15+P17</f>
        <v>121198</v>
      </c>
      <c r="Q19" s="59"/>
      <c r="R19" s="45"/>
      <c r="S19" s="13"/>
    </row>
    <row r="20" spans="3:19" s="5" customFormat="1" ht="11.25" customHeight="1" x14ac:dyDescent="0.3">
      <c r="C20" s="45"/>
      <c r="D20" s="73"/>
      <c r="E20" s="73"/>
      <c r="F20" s="59"/>
      <c r="G20" s="59"/>
      <c r="H20" s="59"/>
      <c r="I20" s="59"/>
      <c r="J20" s="59"/>
      <c r="K20" s="59"/>
      <c r="L20" s="59"/>
      <c r="M20" s="59"/>
      <c r="N20" s="59"/>
      <c r="O20" s="59"/>
      <c r="P20" s="59"/>
      <c r="Q20" s="59"/>
      <c r="R20" s="45"/>
      <c r="S20" s="13"/>
    </row>
    <row r="21" spans="3:19" s="5" customFormat="1" ht="15.75" customHeight="1" x14ac:dyDescent="0.3">
      <c r="C21" s="45"/>
      <c r="D21" s="73" t="s">
        <v>24</v>
      </c>
      <c r="E21" s="73"/>
      <c r="F21" s="59"/>
      <c r="G21" s="59"/>
      <c r="H21" s="59"/>
      <c r="I21" s="59"/>
      <c r="J21" s="59"/>
      <c r="K21" s="59"/>
      <c r="L21" s="59"/>
      <c r="M21" s="59"/>
      <c r="N21" s="59"/>
      <c r="O21" s="59"/>
      <c r="P21" s="59"/>
      <c r="Q21" s="59"/>
      <c r="R21" s="45"/>
      <c r="S21" s="13"/>
    </row>
    <row r="22" spans="3:19" s="5" customFormat="1" ht="15.75" customHeight="1" x14ac:dyDescent="0.3">
      <c r="C22" s="45"/>
      <c r="D22" s="73" t="s">
        <v>25</v>
      </c>
      <c r="E22" s="73"/>
      <c r="F22" s="59">
        <f>'BWA - Monatswerte'!F25</f>
        <v>55456</v>
      </c>
      <c r="G22" s="59">
        <f>IF(F22&gt;0,100/(F11/F22)," ")</f>
        <v>57.907212296511325</v>
      </c>
      <c r="H22" s="59">
        <f>'BWA - Monatswerte'!H25</f>
        <v>57654</v>
      </c>
      <c r="I22" s="59">
        <f>IF(H22&gt;0,100/(H11/H22)," ")</f>
        <v>56.33299135277737</v>
      </c>
      <c r="J22" s="59">
        <f>'BWA - Monatswerte'!J25</f>
        <v>58765</v>
      </c>
      <c r="K22" s="59">
        <f>IF(J22&gt;0,100/(J11/J22)," ")</f>
        <v>56.202718082613643</v>
      </c>
      <c r="L22" s="59">
        <f>'BWA - Monatswerte'!L25</f>
        <v>78456</v>
      </c>
      <c r="M22" s="59">
        <f>IF(L22&gt;0,100/(L11/L22)," ")</f>
        <v>50.692649643337127</v>
      </c>
      <c r="N22" s="59">
        <f>'BWA - Monatswerte'!N25</f>
        <v>56789</v>
      </c>
      <c r="O22" s="59">
        <f>IF(N22&gt;0,100/(N11/N22)," ")</f>
        <v>42.293370272725923</v>
      </c>
      <c r="P22" s="59">
        <f>'BWA - Monatswerte'!P25</f>
        <v>75643</v>
      </c>
      <c r="Q22" s="59">
        <f>IF(P22&gt;0,100/(P11/P22)," ")</f>
        <v>50.433037529919261</v>
      </c>
      <c r="R22" s="76"/>
      <c r="S22" s="17"/>
    </row>
    <row r="23" spans="3:19" s="5" customFormat="1" ht="15.75" customHeight="1" x14ac:dyDescent="0.3">
      <c r="C23" s="45"/>
      <c r="D23" s="73" t="s">
        <v>26</v>
      </c>
      <c r="E23" s="73"/>
      <c r="F23" s="59">
        <f>'BWA - Monatswerte'!F26</f>
        <v>6324</v>
      </c>
      <c r="G23" s="59">
        <f>IF(F23&gt;0,100/(F11/F23)," ")</f>
        <v>6.6035273110779293</v>
      </c>
      <c r="H23" s="59">
        <f>'BWA - Monatswerte'!H26</f>
        <v>5834</v>
      </c>
      <c r="I23" s="59">
        <f>IF(H23&gt;0,100/(H11/H23)," ")</f>
        <v>5.7003273242464214</v>
      </c>
      <c r="J23" s="59">
        <f>'BWA - Monatswerte'!J26</f>
        <v>5423</v>
      </c>
      <c r="K23" s="59">
        <f>IF(J23&gt;0,100/(J11/J23)," ")</f>
        <v>5.1865453954226792</v>
      </c>
      <c r="L23" s="59">
        <f>'BWA - Monatswerte'!L26</f>
        <v>5634</v>
      </c>
      <c r="M23" s="59">
        <f>IF(L23&gt;0,100/(L11/L23)," ")</f>
        <v>3.6402873979117127</v>
      </c>
      <c r="N23" s="59">
        <f>'BWA - Monatswerte'!N26</f>
        <v>6212</v>
      </c>
      <c r="O23" s="59">
        <f>IF(N23&gt;0,100/(N11/N23)," ")</f>
        <v>4.6263610229828558</v>
      </c>
      <c r="P23" s="59">
        <f>'BWA - Monatswerte'!P26</f>
        <v>5823</v>
      </c>
      <c r="Q23" s="59">
        <f>IF(P23&gt;0,100/(P11/P23)," ")</f>
        <v>3.8823364691606606</v>
      </c>
      <c r="R23" s="45"/>
      <c r="S23" s="13"/>
    </row>
    <row r="24" spans="3:19" s="5" customFormat="1" ht="15.75" customHeight="1" x14ac:dyDescent="0.3">
      <c r="C24" s="45"/>
      <c r="D24" s="73" t="s">
        <v>27</v>
      </c>
      <c r="E24" s="73"/>
      <c r="F24" s="59">
        <f>'BWA - Monatswerte'!F27</f>
        <v>0</v>
      </c>
      <c r="G24" s="59" t="str">
        <f>IF(F24&gt;0,100/(F11/F24)," ")</f>
        <v xml:space="preserve"> </v>
      </c>
      <c r="H24" s="59">
        <f>'BWA - Monatswerte'!H27</f>
        <v>0</v>
      </c>
      <c r="I24" s="59" t="str">
        <f>IF(H24&gt;0,100/(H11/H24)," ")</f>
        <v xml:space="preserve"> </v>
      </c>
      <c r="J24" s="59">
        <f>'BWA - Monatswerte'!J27</f>
        <v>0</v>
      </c>
      <c r="K24" s="59" t="str">
        <f>IF(J24&gt;0,100/(J11/J24)," ")</f>
        <v xml:space="preserve"> </v>
      </c>
      <c r="L24" s="59">
        <f>'BWA - Monatswerte'!L27</f>
        <v>5434</v>
      </c>
      <c r="M24" s="59">
        <f>IF(L24&gt;0,100/(L11/L24)," ")</f>
        <v>3.5110617181846373</v>
      </c>
      <c r="N24" s="59">
        <f>'BWA - Monatswerte'!N27</f>
        <v>0</v>
      </c>
      <c r="O24" s="59" t="str">
        <f>IF(N24&gt;0,100/(N11/N24)," ")</f>
        <v xml:space="preserve"> </v>
      </c>
      <c r="P24" s="59">
        <f>'BWA - Monatswerte'!P27</f>
        <v>0</v>
      </c>
      <c r="Q24" s="59" t="str">
        <f>IF(P24&gt;0,100/(P11/P24)," ")</f>
        <v xml:space="preserve"> </v>
      </c>
      <c r="R24" s="45"/>
      <c r="S24" s="13"/>
    </row>
    <row r="25" spans="3:19" s="5" customFormat="1" ht="15.75" customHeight="1" x14ac:dyDescent="0.3">
      <c r="C25" s="45"/>
      <c r="D25" s="73" t="s">
        <v>28</v>
      </c>
      <c r="E25" s="73"/>
      <c r="F25" s="59">
        <f>'BWA - Monatswerte'!F28</f>
        <v>4343</v>
      </c>
      <c r="G25" s="59">
        <f>IF(F25&gt;0,100/(F11/F25)," ")</f>
        <v>4.5349650714755612</v>
      </c>
      <c r="H25" s="59">
        <f>'BWA - Monatswerte'!H28</f>
        <v>3323</v>
      </c>
      <c r="I25" s="59">
        <f>IF(H25&gt;0,100/(H11/H25)," ")</f>
        <v>3.2468611070399138</v>
      </c>
      <c r="J25" s="59">
        <f>'BWA - Monatswerte'!J28</f>
        <v>2123</v>
      </c>
      <c r="K25" s="59">
        <f>IF(J25&gt;0,100/(J11/J25)," ")</f>
        <v>2.0304325787354509</v>
      </c>
      <c r="L25" s="59">
        <f>'BWA - Monatswerte'!L28</f>
        <v>1212</v>
      </c>
      <c r="M25" s="59">
        <f>IF(L25&gt;0,100/(L11/L25)," ")</f>
        <v>0.78310761914607674</v>
      </c>
      <c r="N25" s="59">
        <f>'BWA - Monatswerte'!N28</f>
        <v>2123</v>
      </c>
      <c r="O25" s="59">
        <f>IF(N25&gt;0,100/(N11/N25)," ")</f>
        <v>1.5810953721494854</v>
      </c>
      <c r="P25" s="59">
        <f>'BWA - Monatswerte'!P28</f>
        <v>2232</v>
      </c>
      <c r="Q25" s="59">
        <f>IF(P25&gt;0,100/(P11/P25)," ")</f>
        <v>1.4881289711775021</v>
      </c>
      <c r="R25" s="45"/>
      <c r="S25" s="13"/>
    </row>
    <row r="26" spans="3:19" s="5" customFormat="1" ht="15.75" customHeight="1" x14ac:dyDescent="0.3">
      <c r="C26" s="45"/>
      <c r="D26" s="73" t="s">
        <v>29</v>
      </c>
      <c r="E26" s="73"/>
      <c r="F26" s="59">
        <f>'BWA - Monatswerte'!F29</f>
        <v>1376</v>
      </c>
      <c r="G26" s="59">
        <f>IF(F26&gt;0,100/(F11/F26)," ")</f>
        <v>1.4368206167051281</v>
      </c>
      <c r="H26" s="59">
        <f>'BWA - Monatswerte'!H29</f>
        <v>1817</v>
      </c>
      <c r="I26" s="59">
        <f>IF(H26&gt;0,100/(H11/H26)," ")</f>
        <v>1.7753676290976599</v>
      </c>
      <c r="J26" s="59">
        <f>'BWA - Monatswerte'!J29</f>
        <v>1912</v>
      </c>
      <c r="K26" s="59">
        <f>IF(J26&gt;0,100/(J11/J26)," ")</f>
        <v>1.8286326380321158</v>
      </c>
      <c r="L26" s="59">
        <f>'BWA - Monatswerte'!L29</f>
        <v>1323</v>
      </c>
      <c r="M26" s="59">
        <f>IF(L26&gt;0,100/(L11/L26)," ")</f>
        <v>0.85482787139460359</v>
      </c>
      <c r="N26" s="59">
        <f>'BWA - Monatswerte'!N29</f>
        <v>1558</v>
      </c>
      <c r="O26" s="59">
        <f>IF(N26&gt;0,100/(N11/N26)," ")</f>
        <v>1.1603139848369752</v>
      </c>
      <c r="P26" s="59">
        <f>'BWA - Monatswerte'!P29</f>
        <v>2102</v>
      </c>
      <c r="Q26" s="59">
        <f>IF(P26&gt;0,100/(P11/P26)," ")</f>
        <v>1.4014547927487049</v>
      </c>
      <c r="R26" s="45"/>
      <c r="S26" s="13"/>
    </row>
    <row r="27" spans="3:19" s="5" customFormat="1" ht="15.75" customHeight="1" x14ac:dyDescent="0.3">
      <c r="C27" s="45"/>
      <c r="D27" s="73" t="s">
        <v>30</v>
      </c>
      <c r="E27" s="73"/>
      <c r="F27" s="59">
        <f>'BWA - Monatswerte'!F30</f>
        <v>5437</v>
      </c>
      <c r="G27" s="59">
        <f>IF(F27&gt;0,100/(F11/F27)," ")</f>
        <v>5.6773209978385033</v>
      </c>
      <c r="H27" s="59">
        <f>'BWA - Monatswerte'!H30</f>
        <v>5255</v>
      </c>
      <c r="I27" s="59">
        <f>IF(H27&gt;0,100/(H11/H27)," ")</f>
        <v>5.1345937759538813</v>
      </c>
      <c r="J27" s="59">
        <f>'BWA - Monatswerte'!J30</f>
        <v>4323</v>
      </c>
      <c r="K27" s="59">
        <f>IF(J27&gt;0,100/(J11/J27)," ")</f>
        <v>4.1345077898602707</v>
      </c>
      <c r="L27" s="59">
        <f>'BWA - Monatswerte'!L30</f>
        <v>3322</v>
      </c>
      <c r="M27" s="59">
        <f>IF(L27&gt;0,100/(L11/L27)," ")</f>
        <v>2.1464385402667219</v>
      </c>
      <c r="N27" s="59">
        <f>'BWA - Monatswerte'!N30</f>
        <v>4345</v>
      </c>
      <c r="O27" s="59">
        <f>IF(N27&gt;0,100/(N11/N27)," ")</f>
        <v>3.2359205803059417</v>
      </c>
      <c r="P27" s="59">
        <f>'BWA - Monatswerte'!P30</f>
        <v>6545</v>
      </c>
      <c r="Q27" s="59">
        <f>IF(P27&gt;0,100/(P11/P27)," ")</f>
        <v>4.3637115216652109</v>
      </c>
      <c r="R27" s="45"/>
      <c r="S27" s="13"/>
    </row>
    <row r="28" spans="3:19" s="5" customFormat="1" ht="15.75" customHeight="1" x14ac:dyDescent="0.3">
      <c r="C28" s="45"/>
      <c r="D28" s="73" t="s">
        <v>31</v>
      </c>
      <c r="E28" s="73"/>
      <c r="F28" s="59">
        <f>'BWA - Monatswerte'!F31</f>
        <v>957</v>
      </c>
      <c r="G28" s="59">
        <f>IF(F28&gt;0,100/(F11/F28)," ")</f>
        <v>0.99930038531017995</v>
      </c>
      <c r="H28" s="59">
        <f>'BWA - Monatswerte'!H31</f>
        <v>288</v>
      </c>
      <c r="I28" s="59">
        <f>IF(H28&gt;0,100/(H11/H28)," ")</f>
        <v>0.28140114319214421</v>
      </c>
      <c r="J28" s="59">
        <f>'BWA - Monatswerte'!J31</f>
        <v>669</v>
      </c>
      <c r="K28" s="59">
        <f>IF(J28&gt;0,100/(J11/J28)," ")</f>
        <v>0.63983014374659275</v>
      </c>
      <c r="L28" s="59">
        <f>'BWA - Monatswerte'!L31</f>
        <v>334</v>
      </c>
      <c r="M28" s="59">
        <f>IF(L28&gt;0,100/(L11/L28)," ")</f>
        <v>0.21580688514421587</v>
      </c>
      <c r="N28" s="59">
        <f>'BWA - Monatswerte'!N31</f>
        <v>1129</v>
      </c>
      <c r="O28" s="59">
        <f>IF(N28&gt;0,100/(N11/N28)," ")</f>
        <v>0.84081802880676826</v>
      </c>
      <c r="P28" s="59">
        <f>'BWA - Monatswerte'!P31</f>
        <v>543</v>
      </c>
      <c r="Q28" s="59">
        <f>IF(P28&gt;0,100/(P11/P28)," ")</f>
        <v>0.36203137605259128</v>
      </c>
      <c r="R28" s="45"/>
      <c r="S28" s="13"/>
    </row>
    <row r="29" spans="3:19" s="5" customFormat="1" ht="15.75" customHeight="1" x14ac:dyDescent="0.3">
      <c r="C29" s="45"/>
      <c r="D29" s="73" t="s">
        <v>32</v>
      </c>
      <c r="E29" s="73"/>
      <c r="F29" s="59">
        <f>'BWA - Monatswerte'!F32</f>
        <v>730</v>
      </c>
      <c r="G29" s="59">
        <f>IF(F29&gt;0,100/(F11/F29)," ")</f>
        <v>0.76226675159501711</v>
      </c>
      <c r="H29" s="59">
        <f>'BWA - Monatswerte'!H32</f>
        <v>1225</v>
      </c>
      <c r="I29" s="59">
        <f>IF(H29&gt;0,100/(H11/H29)," ")</f>
        <v>1.1969319458693635</v>
      </c>
      <c r="J29" s="59">
        <f>'BWA - Monatswerte'!J32</f>
        <v>1002</v>
      </c>
      <c r="K29" s="59">
        <f>IF(J29&gt;0,100/(J11/J29)," ")</f>
        <v>0.95831061888503144</v>
      </c>
      <c r="L29" s="59">
        <f>'BWA - Monatswerte'!L32</f>
        <v>417</v>
      </c>
      <c r="M29" s="59">
        <f>IF(L29&gt;0,100/(L11/L29)," ")</f>
        <v>0.26943554223095212</v>
      </c>
      <c r="N29" s="59">
        <f>'BWA - Monatswerte'!N32</f>
        <v>595</v>
      </c>
      <c r="O29" s="59">
        <f>IF(N29&gt;0,100/(N11/N29)," ")</f>
        <v>0.44312376186007718</v>
      </c>
      <c r="P29" s="59">
        <f>'BWA - Monatswerte'!P32</f>
        <v>1410</v>
      </c>
      <c r="Q29" s="59">
        <f>IF(P29&gt;0,100/(P11/P29)," ")</f>
        <v>0.9400814737277231</v>
      </c>
      <c r="R29" s="45"/>
      <c r="S29" s="13"/>
    </row>
    <row r="30" spans="3:19" s="5" customFormat="1" ht="15.75" customHeight="1" x14ac:dyDescent="0.3">
      <c r="C30" s="45"/>
      <c r="D30" s="73" t="s">
        <v>33</v>
      </c>
      <c r="E30" s="73"/>
      <c r="F30" s="59">
        <f>'BWA - Monatswerte'!F33</f>
        <v>2500</v>
      </c>
      <c r="G30" s="59">
        <f>IF(F30&gt;0,100/(F11/F30)," ")</f>
        <v>2.6105025739555376</v>
      </c>
      <c r="H30" s="59">
        <f>'BWA - Monatswerte'!H33</f>
        <v>2500</v>
      </c>
      <c r="I30" s="59">
        <f>IF(H30&gt;0,100/(H11/H30)," ")</f>
        <v>2.4427182568762515</v>
      </c>
      <c r="J30" s="59">
        <f>'BWA - Monatswerte'!J33</f>
        <v>4300</v>
      </c>
      <c r="K30" s="59">
        <f>IF(J30&gt;0,100/(J11/J30)," ")</f>
        <v>4.1125106399257838</v>
      </c>
      <c r="L30" s="59">
        <f>'BWA - Monatswerte'!L33</f>
        <v>3451</v>
      </c>
      <c r="M30" s="59">
        <f>IF(L30&gt;0,100/(L11/L30)," ")</f>
        <v>2.2297891036906856</v>
      </c>
      <c r="N30" s="59">
        <f>'BWA - Monatswerte'!N33</f>
        <v>3451</v>
      </c>
      <c r="O30" s="59">
        <f>IF(N30&gt;0,100/(N11/N30)," ")</f>
        <v>2.5701178187884475</v>
      </c>
      <c r="P30" s="59">
        <f>'BWA - Monatswerte'!P33</f>
        <v>3451</v>
      </c>
      <c r="Q30" s="59">
        <f>IF(P30&gt;0,100/(P11/P30)," ")</f>
        <v>2.3008660750598389</v>
      </c>
      <c r="R30" s="45"/>
      <c r="S30" s="13"/>
    </row>
    <row r="31" spans="3:19" s="5" customFormat="1" ht="15.75" customHeight="1" x14ac:dyDescent="0.3">
      <c r="C31" s="45"/>
      <c r="D31" s="73" t="s">
        <v>34</v>
      </c>
      <c r="E31" s="73"/>
      <c r="F31" s="59">
        <f>'BWA - Monatswerte'!F34</f>
        <v>2846</v>
      </c>
      <c r="G31" s="59">
        <f>IF(F31&gt;0,100/(F11/F31)," ")</f>
        <v>2.9717961301909845</v>
      </c>
      <c r="H31" s="59">
        <f>'BWA - Monatswerte'!H34</f>
        <v>3113</v>
      </c>
      <c r="I31" s="59">
        <f>IF(H31&gt;0,100/(H11/H31)," ")</f>
        <v>3.041672773462309</v>
      </c>
      <c r="J31" s="59">
        <f>'BWA - Monatswerte'!J34</f>
        <v>3469</v>
      </c>
      <c r="K31" s="59">
        <f>IF(J31&gt;0,100/(J11/J31)," ")</f>
        <v>3.3177440488145451</v>
      </c>
      <c r="L31" s="59">
        <f>'BWA - Monatswerte'!L34</f>
        <v>2704</v>
      </c>
      <c r="M31" s="59">
        <f>IF(L31&gt;0,100/(L11/L31)," ")</f>
        <v>1.7471311899100588</v>
      </c>
      <c r="N31" s="59">
        <f>'BWA - Monatswerte'!N34</f>
        <v>1798</v>
      </c>
      <c r="O31" s="59">
        <f>IF(N31&gt;0,100/(N11/N31)," ")</f>
        <v>1.3390529812175105</v>
      </c>
      <c r="P31" s="59">
        <f>'BWA - Monatswerte'!P34</f>
        <v>3477</v>
      </c>
      <c r="Q31" s="59">
        <f>IF(P31&gt;0,100/(P11/P31)," ")</f>
        <v>2.3182009107455981</v>
      </c>
      <c r="R31" s="45"/>
      <c r="S31" s="13"/>
    </row>
    <row r="32" spans="3:19" s="5" customFormat="1" ht="15.75" customHeight="1" x14ac:dyDescent="0.3">
      <c r="C32" s="45"/>
      <c r="D32" s="73" t="s">
        <v>35</v>
      </c>
      <c r="E32" s="73"/>
      <c r="F32" s="59">
        <f>'BWA - Monatswerte'!F35</f>
        <v>9485</v>
      </c>
      <c r="G32" s="59">
        <f>IF(F32&gt;0,100/(F11/F32)," ")</f>
        <v>9.9042467655873114</v>
      </c>
      <c r="H32" s="59">
        <f>'BWA - Monatswerte'!H35</f>
        <v>12323</v>
      </c>
      <c r="I32" s="59">
        <f>IF(H32&gt;0,100/(H11/H32)," ")</f>
        <v>12.040646831794421</v>
      </c>
      <c r="J32" s="59">
        <f>'BWA - Monatswerte'!J35</f>
        <v>6523</v>
      </c>
      <c r="K32" s="59">
        <f>IF(J32&gt;0,100/(J11/J32)," ")</f>
        <v>6.2385830009850904</v>
      </c>
      <c r="L32" s="59">
        <f>'BWA - Monatswerte'!L35</f>
        <v>11234</v>
      </c>
      <c r="M32" s="59">
        <f>IF(L32&gt;0,100/(L11/L32)," ")</f>
        <v>7.2586064302698228</v>
      </c>
      <c r="N32" s="59">
        <f>'BWA - Monatswerte'!N35</f>
        <v>12999</v>
      </c>
      <c r="O32" s="59">
        <f>IF(N32&gt;0,100/(N11/N32)," ")</f>
        <v>9.6809508914607445</v>
      </c>
      <c r="P32" s="59">
        <f>'BWA - Monatswerte'!P35</f>
        <v>14236</v>
      </c>
      <c r="Q32" s="59">
        <f>IF(P32&gt;0,100/(P11/P32)," ")</f>
        <v>9.4914892624027427</v>
      </c>
      <c r="R32" s="45"/>
      <c r="S32" s="13"/>
    </row>
    <row r="33" spans="3:19" s="5" customFormat="1" ht="15.75" customHeight="1" x14ac:dyDescent="0.3">
      <c r="C33" s="45"/>
      <c r="D33" s="73" t="s">
        <v>36</v>
      </c>
      <c r="E33" s="73"/>
      <c r="F33" s="59">
        <f>SUM(F22:F32)</f>
        <v>89454</v>
      </c>
      <c r="G33" s="59">
        <f>IF(F33&gt;0,100/(F11/F33)," ")</f>
        <v>93.407958900247479</v>
      </c>
      <c r="H33" s="59">
        <f>SUM(H22:H32)</f>
        <v>93332</v>
      </c>
      <c r="I33" s="59">
        <f>IF(H33&gt;0,100/(H11/H33)," ")</f>
        <v>91.193512140309736</v>
      </c>
      <c r="J33" s="59">
        <f>SUM(J22:J32)</f>
        <v>88509</v>
      </c>
      <c r="K33" s="59">
        <f>IF(J33&gt;0,100/(J11/J33)," ")</f>
        <v>84.649814937021205</v>
      </c>
      <c r="L33" s="59">
        <f>SUM(L22:L32)</f>
        <v>113521</v>
      </c>
      <c r="M33" s="59">
        <f>IF(L33&gt;0,100/(L11/L33)," ")</f>
        <v>73.349141941486607</v>
      </c>
      <c r="N33" s="59">
        <f>SUM(N22:N32)</f>
        <v>90999</v>
      </c>
      <c r="O33" s="59">
        <f>IF(N33&gt;0,100/(N11/N33)," ")</f>
        <v>67.771124715134732</v>
      </c>
      <c r="P33" s="59">
        <f>SUM(P22:P32)</f>
        <v>115462</v>
      </c>
      <c r="Q33" s="59">
        <f>IF(P33&gt;0,100/(P11/P33)," ")</f>
        <v>76.981338382659843</v>
      </c>
      <c r="R33" s="45"/>
      <c r="S33" s="13"/>
    </row>
    <row r="34" spans="3:19" s="5" customFormat="1" ht="11.25" customHeight="1" x14ac:dyDescent="0.3">
      <c r="C34" s="45"/>
      <c r="D34" s="73"/>
      <c r="E34" s="73"/>
      <c r="F34" s="59"/>
      <c r="G34" s="59"/>
      <c r="H34" s="59"/>
      <c r="I34" s="59"/>
      <c r="J34" s="59"/>
      <c r="K34" s="59"/>
      <c r="L34" s="59"/>
      <c r="M34" s="59"/>
      <c r="N34" s="59"/>
      <c r="O34" s="59"/>
      <c r="P34" s="59"/>
      <c r="Q34" s="59"/>
      <c r="R34" s="45"/>
      <c r="S34" s="13"/>
    </row>
    <row r="35" spans="3:19" s="5" customFormat="1" ht="15.75" customHeight="1" x14ac:dyDescent="0.3">
      <c r="C35" s="45"/>
      <c r="D35" s="73" t="s">
        <v>37</v>
      </c>
      <c r="E35" s="73"/>
      <c r="F35" s="59">
        <f>F19-F33</f>
        <v>111</v>
      </c>
      <c r="G35" s="59"/>
      <c r="H35" s="59">
        <f>H19-H33</f>
        <v>-522</v>
      </c>
      <c r="I35" s="59"/>
      <c r="J35" s="59">
        <f>J19-J33</f>
        <v>4505</v>
      </c>
      <c r="K35" s="59"/>
      <c r="L35" s="59">
        <f>L19-L33</f>
        <v>8124</v>
      </c>
      <c r="M35" s="59"/>
      <c r="N35" s="59">
        <f>N19-N33</f>
        <v>12446</v>
      </c>
      <c r="O35" s="59"/>
      <c r="P35" s="59">
        <f>P19-P33</f>
        <v>5736</v>
      </c>
      <c r="Q35" s="59"/>
      <c r="R35" s="45"/>
      <c r="S35" s="13"/>
    </row>
    <row r="36" spans="3:19" s="5" customFormat="1" ht="11.25" customHeight="1" x14ac:dyDescent="0.3">
      <c r="C36" s="45"/>
      <c r="D36" s="73"/>
      <c r="E36" s="73"/>
      <c r="F36" s="59"/>
      <c r="G36" s="59"/>
      <c r="H36" s="59"/>
      <c r="I36" s="59"/>
      <c r="J36" s="59"/>
      <c r="K36" s="59"/>
      <c r="L36" s="59"/>
      <c r="M36" s="59"/>
      <c r="N36" s="59"/>
      <c r="O36" s="59"/>
      <c r="P36" s="59"/>
      <c r="Q36" s="59"/>
      <c r="R36" s="45"/>
      <c r="S36" s="13"/>
    </row>
    <row r="37" spans="3:19" s="5" customFormat="1" ht="15.75" customHeight="1" x14ac:dyDescent="0.3">
      <c r="C37" s="45"/>
      <c r="D37" s="73" t="s">
        <v>38</v>
      </c>
      <c r="E37" s="73"/>
      <c r="F37" s="59">
        <f>'BWA - Monatswerte'!F40</f>
        <v>250</v>
      </c>
      <c r="G37" s="59">
        <f>IF(F37&gt;0,100/(F11/F37)," ")</f>
        <v>0.26105025739555382</v>
      </c>
      <c r="H37" s="59">
        <f>'BWA - Monatswerte'!H40</f>
        <v>356</v>
      </c>
      <c r="I37" s="59">
        <f>IF(H37&gt;0,100/(H11/H37)," ")</f>
        <v>0.34784307977917828</v>
      </c>
      <c r="J37" s="59">
        <f>'BWA - Monatswerte'!J40</f>
        <v>1212</v>
      </c>
      <c r="K37" s="59">
        <f>IF(J37&gt;0,100/(J11/J37)," ")</f>
        <v>1.1591541617651278</v>
      </c>
      <c r="L37" s="59">
        <f>'BWA - Monatswerte'!L40</f>
        <v>1123</v>
      </c>
      <c r="M37" s="59">
        <f>IF(L37&gt;0,100/(L11/L37)," ")</f>
        <v>0.72560219166752815</v>
      </c>
      <c r="N37" s="59">
        <f>'BWA - Monatswerte'!N40</f>
        <v>543</v>
      </c>
      <c r="O37" s="59">
        <f>IF(N37&gt;0,100/(N11/N37)," ")</f>
        <v>0.40439697931096114</v>
      </c>
      <c r="P37" s="59">
        <f>'BWA - Monatswerte'!P40</f>
        <v>1232</v>
      </c>
      <c r="Q37" s="59">
        <f>IF(P37&gt;0,100/(P11/P37)," ")</f>
        <v>0.82140452172521616</v>
      </c>
      <c r="R37" s="45"/>
      <c r="S37" s="13"/>
    </row>
    <row r="38" spans="3:19" s="5" customFormat="1" ht="15.75" customHeight="1" x14ac:dyDescent="0.3">
      <c r="C38" s="45"/>
      <c r="D38" s="73" t="s">
        <v>39</v>
      </c>
      <c r="E38" s="73"/>
      <c r="F38" s="59">
        <f>'BWA - Monatswerte'!F41</f>
        <v>0</v>
      </c>
      <c r="G38" s="59" t="str">
        <f>IF(F38&gt;0,100/(F11/F38)," ")</f>
        <v xml:space="preserve"> </v>
      </c>
      <c r="H38" s="59">
        <f>'BWA - Monatswerte'!H41</f>
        <v>0</v>
      </c>
      <c r="I38" s="59" t="str">
        <f>IF(H38&gt;0,100/(H11/H38)," ")</f>
        <v xml:space="preserve"> </v>
      </c>
      <c r="J38" s="59">
        <f>'BWA - Monatswerte'!J41</f>
        <v>0</v>
      </c>
      <c r="K38" s="59" t="str">
        <f>IF(J38&gt;0,100/(J11/J38)," ")</f>
        <v xml:space="preserve"> </v>
      </c>
      <c r="L38" s="59">
        <f>'BWA - Monatswerte'!L41</f>
        <v>0</v>
      </c>
      <c r="M38" s="59" t="str">
        <f>IF(L38&gt;0,100/(L11/L38)," ")</f>
        <v xml:space="preserve"> </v>
      </c>
      <c r="N38" s="59">
        <f>'BWA - Monatswerte'!N41</f>
        <v>0</v>
      </c>
      <c r="O38" s="59" t="str">
        <f>IF(N38&gt;0,100/(N11/N38)," ")</f>
        <v xml:space="preserve"> </v>
      </c>
      <c r="P38" s="59">
        <f>'BWA - Monatswerte'!P41</f>
        <v>0</v>
      </c>
      <c r="Q38" s="59" t="str">
        <f>IF(P38&gt;0,100/(P11/P38)," ")</f>
        <v xml:space="preserve"> </v>
      </c>
      <c r="R38" s="45"/>
      <c r="S38" s="13"/>
    </row>
    <row r="39" spans="3:19" s="5" customFormat="1" ht="15.75" customHeight="1" x14ac:dyDescent="0.3">
      <c r="C39" s="45"/>
      <c r="D39" s="73" t="s">
        <v>40</v>
      </c>
      <c r="E39" s="73"/>
      <c r="F39" s="59">
        <f>F37+F38</f>
        <v>250</v>
      </c>
      <c r="G39" s="59"/>
      <c r="H39" s="59">
        <f>H37+H38</f>
        <v>356</v>
      </c>
      <c r="I39" s="59"/>
      <c r="J39" s="59">
        <f>J37+J38</f>
        <v>1212</v>
      </c>
      <c r="K39" s="59"/>
      <c r="L39" s="59">
        <f>L37+L38</f>
        <v>1123</v>
      </c>
      <c r="M39" s="59"/>
      <c r="N39" s="59">
        <f>N37+N38</f>
        <v>543</v>
      </c>
      <c r="O39" s="59"/>
      <c r="P39" s="59">
        <f>P37+P38</f>
        <v>1232</v>
      </c>
      <c r="Q39" s="59"/>
      <c r="R39" s="45"/>
      <c r="S39" s="13"/>
    </row>
    <row r="40" spans="3:19" s="5" customFormat="1" ht="11.25" customHeight="1" x14ac:dyDescent="0.3">
      <c r="C40" s="45"/>
      <c r="D40" s="73"/>
      <c r="E40" s="73"/>
      <c r="F40" s="59"/>
      <c r="G40" s="59"/>
      <c r="H40" s="59"/>
      <c r="I40" s="59"/>
      <c r="J40" s="59"/>
      <c r="K40" s="59"/>
      <c r="L40" s="59"/>
      <c r="M40" s="59"/>
      <c r="N40" s="59"/>
      <c r="O40" s="59"/>
      <c r="P40" s="59"/>
      <c r="Q40" s="59"/>
      <c r="R40" s="45"/>
      <c r="S40" s="13"/>
    </row>
    <row r="41" spans="3:19" s="5" customFormat="1" ht="15.75" customHeight="1" x14ac:dyDescent="0.3">
      <c r="C41" s="45"/>
      <c r="D41" s="73" t="s">
        <v>41</v>
      </c>
      <c r="E41" s="73"/>
      <c r="F41" s="59">
        <f>'BWA - Monatswerte'!F44</f>
        <v>125</v>
      </c>
      <c r="G41" s="59">
        <f>IF(F41&gt;0,100/(F11/F41)," ")</f>
        <v>0.13052512869777691</v>
      </c>
      <c r="H41" s="59">
        <f>'BWA - Monatswerte'!H44</f>
        <v>236</v>
      </c>
      <c r="I41" s="59">
        <f>IF(H41&gt;0,100/(H11/H41)," ")</f>
        <v>0.23059260344911817</v>
      </c>
      <c r="J41" s="59">
        <f>'BWA - Monatswerte'!J44</f>
        <v>187</v>
      </c>
      <c r="K41" s="59">
        <f>IF(J41&gt;0,100/(J11/J41)," ")</f>
        <v>0.17884639294560967</v>
      </c>
      <c r="L41" s="59">
        <f>'BWA - Monatswerte'!L44</f>
        <v>154</v>
      </c>
      <c r="M41" s="59">
        <f>IF(L41&gt;0,100/(L11/L41)," ")</f>
        <v>9.9503773389848033E-2</v>
      </c>
      <c r="N41" s="59">
        <f>'BWA - Monatswerte'!N44</f>
        <v>98</v>
      </c>
      <c r="O41" s="59">
        <f>IF(N41&gt;0,100/(N11/N41)," ")</f>
        <v>7.2985090188718599E-2</v>
      </c>
      <c r="P41" s="59">
        <f>'BWA - Monatswerte'!P44</f>
        <v>123</v>
      </c>
      <c r="Q41" s="59">
        <f>IF(P41&gt;0,100/(P11/P41)," ")</f>
        <v>8.200710728263115E-2</v>
      </c>
      <c r="R41" s="45"/>
      <c r="S41" s="13"/>
    </row>
    <row r="42" spans="3:19" s="5" customFormat="1" ht="15.75" customHeight="1" x14ac:dyDescent="0.3">
      <c r="C42" s="45"/>
      <c r="D42" s="73" t="s">
        <v>42</v>
      </c>
      <c r="E42" s="73"/>
      <c r="F42" s="59">
        <f>'BWA - Monatswerte'!F45</f>
        <v>0</v>
      </c>
      <c r="G42" s="59" t="str">
        <f>IF(F42&gt;0,100/(F11/F42)," ")</f>
        <v xml:space="preserve"> </v>
      </c>
      <c r="H42" s="59">
        <f>'BWA - Monatswerte'!H45</f>
        <v>0</v>
      </c>
      <c r="I42" s="59" t="str">
        <f>IF(H42&gt;0,100/(H11/H42)," ")</f>
        <v xml:space="preserve"> </v>
      </c>
      <c r="J42" s="59">
        <f>'BWA - Monatswerte'!J45</f>
        <v>0</v>
      </c>
      <c r="K42" s="59" t="str">
        <f>IF(J42&gt;0,100/(J11/J42)," ")</f>
        <v xml:space="preserve"> </v>
      </c>
      <c r="L42" s="59">
        <f>'BWA - Monatswerte'!L45</f>
        <v>0</v>
      </c>
      <c r="M42" s="59" t="str">
        <f>IF(L42&gt;0,100/(L11/L42)," ")</f>
        <v xml:space="preserve"> </v>
      </c>
      <c r="N42" s="59">
        <f>'BWA - Monatswerte'!N45</f>
        <v>0</v>
      </c>
      <c r="O42" s="59" t="str">
        <f>IF(N42&gt;0,100/(N11/N42)," ")</f>
        <v xml:space="preserve"> </v>
      </c>
      <c r="P42" s="59">
        <f>'BWA - Monatswerte'!P45</f>
        <v>0</v>
      </c>
      <c r="Q42" s="59" t="str">
        <f>IF(P42&gt;0,100/(P11/P42)," ")</f>
        <v xml:space="preserve"> </v>
      </c>
      <c r="R42" s="45"/>
      <c r="S42" s="13"/>
    </row>
    <row r="43" spans="3:19" s="5" customFormat="1" ht="15.75" customHeight="1" x14ac:dyDescent="0.3">
      <c r="C43" s="45"/>
      <c r="D43" s="73" t="s">
        <v>43</v>
      </c>
      <c r="E43" s="73"/>
      <c r="F43" s="59">
        <f>'BWA - Monatswerte'!F46</f>
        <v>1283</v>
      </c>
      <c r="G43" s="59">
        <f>IF(F43&gt;0,100/(F11/F43)," ")</f>
        <v>1.3397099209539822</v>
      </c>
      <c r="H43" s="59">
        <f>'BWA - Monatswerte'!H46</f>
        <v>0</v>
      </c>
      <c r="I43" s="59" t="str">
        <f>IF(H43&gt;0,100/(H11/H43)," ")</f>
        <v xml:space="preserve"> </v>
      </c>
      <c r="J43" s="59">
        <f>'BWA - Monatswerte'!J46</f>
        <v>0</v>
      </c>
      <c r="K43" s="59" t="str">
        <f>IF(J43&gt;0,100/(J11/J43)," ")</f>
        <v xml:space="preserve"> </v>
      </c>
      <c r="L43" s="59">
        <f>'BWA - Monatswerte'!L46</f>
        <v>0</v>
      </c>
      <c r="M43" s="59" t="str">
        <f>IF(L43&gt;0,100/(L11/L43)," ")</f>
        <v xml:space="preserve"> </v>
      </c>
      <c r="N43" s="59">
        <f>'BWA - Monatswerte'!N46</f>
        <v>0</v>
      </c>
      <c r="O43" s="59" t="str">
        <f>IF(N43&gt;0,100/(N11/N43)," ")</f>
        <v xml:space="preserve"> </v>
      </c>
      <c r="P43" s="59">
        <f>'BWA - Monatswerte'!P46</f>
        <v>0</v>
      </c>
      <c r="Q43" s="59" t="str">
        <f>IF(P43&gt;0,100/(P11/P43)," ")</f>
        <v xml:space="preserve"> </v>
      </c>
      <c r="R43" s="45"/>
      <c r="S43" s="13"/>
    </row>
    <row r="44" spans="3:19" s="5" customFormat="1" ht="15.75" customHeight="1" x14ac:dyDescent="0.3">
      <c r="C44" s="45"/>
      <c r="D44" s="73" t="s">
        <v>44</v>
      </c>
      <c r="E44" s="73"/>
      <c r="F44" s="59">
        <f>F41+F42+F43</f>
        <v>1408</v>
      </c>
      <c r="G44" s="59"/>
      <c r="H44" s="59">
        <f>H41+H42+H43</f>
        <v>236</v>
      </c>
      <c r="I44" s="59"/>
      <c r="J44" s="59">
        <f>J41+J42+J43</f>
        <v>187</v>
      </c>
      <c r="K44" s="59"/>
      <c r="L44" s="59">
        <f>L41+L42+L43</f>
        <v>154</v>
      </c>
      <c r="M44" s="59"/>
      <c r="N44" s="59">
        <f>N41+N42+N43</f>
        <v>98</v>
      </c>
      <c r="O44" s="59"/>
      <c r="P44" s="59">
        <f>P41+P42+P43</f>
        <v>123</v>
      </c>
      <c r="Q44" s="59"/>
      <c r="R44" s="45"/>
      <c r="S44" s="13"/>
    </row>
    <row r="45" spans="3:19" s="5" customFormat="1" ht="11.25" customHeight="1" x14ac:dyDescent="0.3">
      <c r="C45" s="45"/>
      <c r="D45" s="73"/>
      <c r="E45" s="73"/>
      <c r="F45" s="59"/>
      <c r="G45" s="59"/>
      <c r="H45" s="59"/>
      <c r="I45" s="59"/>
      <c r="J45" s="59"/>
      <c r="K45" s="59"/>
      <c r="L45" s="59"/>
      <c r="M45" s="59"/>
      <c r="N45" s="59"/>
      <c r="O45" s="59"/>
      <c r="P45" s="59"/>
      <c r="Q45" s="59"/>
      <c r="R45" s="45"/>
      <c r="S45" s="13"/>
    </row>
    <row r="46" spans="3:19" s="5" customFormat="1" ht="15.75" customHeight="1" x14ac:dyDescent="0.3">
      <c r="C46" s="45"/>
      <c r="D46" s="73" t="s">
        <v>45</v>
      </c>
      <c r="E46" s="73"/>
      <c r="F46" s="59"/>
      <c r="G46" s="59"/>
      <c r="H46" s="59"/>
      <c r="I46" s="59"/>
      <c r="J46" s="59"/>
      <c r="K46" s="59"/>
      <c r="L46" s="59"/>
      <c r="M46" s="59"/>
      <c r="N46" s="59"/>
      <c r="O46" s="59"/>
      <c r="P46" s="59"/>
      <c r="Q46" s="59"/>
      <c r="R46" s="45"/>
      <c r="S46" s="13"/>
    </row>
    <row r="47" spans="3:19" s="5" customFormat="1" ht="11.25" customHeight="1" x14ac:dyDescent="0.3">
      <c r="C47" s="45"/>
      <c r="D47" s="73"/>
      <c r="E47" s="73"/>
      <c r="F47" s="59"/>
      <c r="G47" s="59"/>
      <c r="H47" s="59"/>
      <c r="I47" s="59"/>
      <c r="J47" s="59"/>
      <c r="K47" s="59"/>
      <c r="L47" s="59"/>
      <c r="M47" s="59"/>
      <c r="N47" s="59"/>
      <c r="O47" s="59"/>
      <c r="P47" s="59"/>
      <c r="Q47" s="59"/>
      <c r="R47" s="45"/>
      <c r="S47" s="13"/>
    </row>
    <row r="48" spans="3:19" s="5" customFormat="1" ht="15.75" customHeight="1" x14ac:dyDescent="0.3">
      <c r="C48" s="45"/>
      <c r="D48" s="73" t="s">
        <v>46</v>
      </c>
      <c r="E48" s="73"/>
      <c r="F48" s="59">
        <f>F35-F39+F44</f>
        <v>1269</v>
      </c>
      <c r="G48" s="59"/>
      <c r="H48" s="59">
        <f>H35-H39+H44</f>
        <v>-642</v>
      </c>
      <c r="I48" s="59"/>
      <c r="J48" s="59">
        <f>J35-J39+J44</f>
        <v>3480</v>
      </c>
      <c r="K48" s="59"/>
      <c r="L48" s="59">
        <f>L35-L39+L44</f>
        <v>7155</v>
      </c>
      <c r="M48" s="59"/>
      <c r="N48" s="59">
        <f>N35-N39+N44</f>
        <v>12001</v>
      </c>
      <c r="O48" s="59"/>
      <c r="P48" s="59">
        <f>P35-P39+P44</f>
        <v>4627</v>
      </c>
      <c r="Q48" s="59"/>
      <c r="R48" s="45"/>
      <c r="S48" s="13"/>
    </row>
    <row r="49" spans="3:19" s="5" customFormat="1" ht="11.25" customHeight="1" x14ac:dyDescent="0.3">
      <c r="C49" s="45"/>
      <c r="D49" s="73"/>
      <c r="E49" s="73"/>
      <c r="F49" s="59"/>
      <c r="G49" s="59"/>
      <c r="H49" s="59"/>
      <c r="I49" s="59"/>
      <c r="J49" s="59"/>
      <c r="K49" s="59"/>
      <c r="L49" s="59"/>
      <c r="M49" s="59"/>
      <c r="N49" s="59"/>
      <c r="O49" s="59"/>
      <c r="P49" s="59"/>
      <c r="Q49" s="59"/>
      <c r="R49" s="45"/>
      <c r="S49" s="13"/>
    </row>
    <row r="50" spans="3:19" s="5" customFormat="1" ht="15.75" customHeight="1" x14ac:dyDescent="0.3">
      <c r="C50" s="45"/>
      <c r="D50" s="73" t="s">
        <v>47</v>
      </c>
      <c r="E50" s="73"/>
      <c r="F50" s="59">
        <f>'BWA - Monatswerte'!F53</f>
        <v>0</v>
      </c>
      <c r="G50" s="59" t="str">
        <f>IF(F50&gt;0,100/(F11/F50)," ")</f>
        <v xml:space="preserve"> </v>
      </c>
      <c r="H50" s="59">
        <f>'BWA - Monatswerte'!H53</f>
        <v>0</v>
      </c>
      <c r="I50" s="59"/>
      <c r="J50" s="59">
        <f>'BWA - Monatswerte'!J53</f>
        <v>0</v>
      </c>
      <c r="K50" s="59"/>
      <c r="L50" s="59">
        <f>'BWA - Monatswerte'!L53</f>
        <v>0</v>
      </c>
      <c r="M50" s="59"/>
      <c r="N50" s="59">
        <f>'BWA - Monatswerte'!N53</f>
        <v>0</v>
      </c>
      <c r="O50" s="59"/>
      <c r="P50" s="59">
        <f>'BWA - Monatswerte'!P53</f>
        <v>0</v>
      </c>
      <c r="Q50" s="59"/>
      <c r="R50" s="45"/>
      <c r="S50" s="13"/>
    </row>
    <row r="51" spans="3:19" s="5" customFormat="1" ht="11.25" customHeight="1" x14ac:dyDescent="0.3">
      <c r="C51" s="45"/>
      <c r="D51" s="73"/>
      <c r="E51" s="73"/>
      <c r="F51" s="59"/>
      <c r="G51" s="59"/>
      <c r="H51" s="59"/>
      <c r="I51" s="59"/>
      <c r="J51" s="59"/>
      <c r="K51" s="59"/>
      <c r="L51" s="59"/>
      <c r="M51" s="59"/>
      <c r="N51" s="59"/>
      <c r="O51" s="59"/>
      <c r="P51" s="59"/>
      <c r="Q51" s="59"/>
      <c r="R51" s="45"/>
      <c r="S51" s="13"/>
    </row>
    <row r="52" spans="3:19" s="5" customFormat="1" ht="15.75" customHeight="1" x14ac:dyDescent="0.3">
      <c r="C52" s="45"/>
      <c r="D52" s="73" t="s">
        <v>48</v>
      </c>
      <c r="E52" s="73"/>
      <c r="F52" s="60">
        <f>F48-F50</f>
        <v>1269</v>
      </c>
      <c r="G52" s="60">
        <f>IF(F52&lt;&gt;0,100/(F11/F52)," ")</f>
        <v>1.325091106539831</v>
      </c>
      <c r="H52" s="60">
        <f>H48-H50</f>
        <v>-642</v>
      </c>
      <c r="I52" s="60">
        <f>IF(H52&lt;&gt;0,100/(H11/H52)," ")</f>
        <v>-0.62729004836582147</v>
      </c>
      <c r="J52" s="60">
        <f>J48-J50</f>
        <v>3480</v>
      </c>
      <c r="K52" s="60">
        <f>IF(J52&lt;&gt;0,100/(J11/J52)," ")</f>
        <v>3.3282644248701692</v>
      </c>
      <c r="L52" s="60">
        <f>L48-L50</f>
        <v>7155</v>
      </c>
      <c r="M52" s="60">
        <f>IF(L52&lt;&gt;0,100/(L11/L52)," ")</f>
        <v>4.6230486922361216</v>
      </c>
      <c r="N52" s="60">
        <f>N48-N50</f>
        <v>12001</v>
      </c>
      <c r="O52" s="60">
        <f>IF(N52&lt;&gt;0,100/(N11/N52)," ")</f>
        <v>8.9376945648450192</v>
      </c>
      <c r="P52" s="60">
        <f>P48-P50</f>
        <v>4627</v>
      </c>
      <c r="Q52" s="60">
        <f>IF(P52&lt;&gt;0,100/(P11/P52)," ")</f>
        <v>3.0849340276157271</v>
      </c>
      <c r="R52" s="45"/>
      <c r="S52" s="13"/>
    </row>
    <row r="53" spans="3:19" ht="7.5" customHeight="1" x14ac:dyDescent="0.25">
      <c r="C53" s="43"/>
      <c r="D53" s="43"/>
      <c r="E53" s="43"/>
      <c r="F53" s="44"/>
      <c r="G53" s="43"/>
      <c r="H53" s="44"/>
      <c r="I53" s="43"/>
      <c r="J53" s="44"/>
      <c r="K53" s="43"/>
      <c r="L53" s="44"/>
      <c r="M53" s="43"/>
      <c r="N53" s="44"/>
      <c r="O53" s="43"/>
      <c r="P53" s="44"/>
      <c r="Q53" s="43"/>
      <c r="R53" s="43"/>
      <c r="S53" s="8"/>
    </row>
    <row r="54" spans="3:19" s="7" customFormat="1" ht="18" customHeight="1" x14ac:dyDescent="0.25">
      <c r="C54" s="43"/>
      <c r="D54" s="43"/>
      <c r="E54" s="43"/>
      <c r="F54" s="44"/>
      <c r="G54" s="43"/>
      <c r="H54" s="44"/>
      <c r="I54" s="43"/>
      <c r="J54" s="44"/>
      <c r="K54" s="43"/>
      <c r="L54" s="44"/>
      <c r="M54" s="43"/>
      <c r="N54" s="44"/>
      <c r="O54" s="43"/>
      <c r="P54" s="44"/>
      <c r="Q54" s="43"/>
      <c r="R54" s="43"/>
      <c r="S54" s="8"/>
    </row>
    <row r="55" spans="3:19" s="7" customFormat="1" ht="11.25" customHeight="1" x14ac:dyDescent="0.25">
      <c r="C55" s="43"/>
      <c r="D55" s="74"/>
      <c r="E55" s="74"/>
      <c r="F55" s="75"/>
      <c r="G55" s="74"/>
      <c r="H55" s="75"/>
      <c r="I55" s="74"/>
      <c r="J55" s="75"/>
      <c r="K55" s="74"/>
      <c r="L55" s="75"/>
      <c r="M55" s="74"/>
      <c r="N55" s="75"/>
      <c r="O55" s="74"/>
      <c r="P55" s="75"/>
      <c r="Q55" s="74"/>
      <c r="R55" s="43"/>
      <c r="S55" s="8"/>
    </row>
    <row r="56" spans="3:19" s="7" customFormat="1" ht="13.8" x14ac:dyDescent="0.25">
      <c r="C56" s="43"/>
      <c r="D56" s="74"/>
      <c r="E56" s="74"/>
      <c r="F56" s="75"/>
      <c r="G56" s="74"/>
      <c r="H56" s="75"/>
      <c r="I56" s="74"/>
      <c r="J56" s="75"/>
      <c r="K56" s="74"/>
      <c r="L56" s="75"/>
      <c r="M56" s="74"/>
      <c r="N56" s="75"/>
      <c r="O56" s="74"/>
      <c r="P56" s="75"/>
      <c r="Q56" s="74"/>
      <c r="R56" s="43"/>
      <c r="S56" s="8"/>
    </row>
    <row r="57" spans="3:19" s="7" customFormat="1" ht="13.8" x14ac:dyDescent="0.25">
      <c r="C57" s="8"/>
      <c r="D57" s="19"/>
      <c r="E57" s="19"/>
      <c r="F57" s="20" t="str">
        <f>IF(F8&lt;0,(#REF!-F8)/F8*100*(-1),IF(F8&gt;0,(#REF!-F8)/F8*100," "))</f>
        <v xml:space="preserve"> </v>
      </c>
      <c r="G57" s="21"/>
      <c r="H57" s="20" t="str">
        <f>IF(H8&lt;0,(#REF!-H8)/H8*100*(-1),IF(H8&gt;0,(#REF!-H8)/H8*100," "))</f>
        <v xml:space="preserve"> </v>
      </c>
      <c r="I57" s="21"/>
      <c r="J57" s="20" t="str">
        <f>IF(J8&lt;0,(#REF!-J8)/J8*100*(-1),IF(J8&gt;0,(#REF!-J8)/J8*100," "))</f>
        <v xml:space="preserve"> </v>
      </c>
      <c r="K57" s="21"/>
      <c r="L57" s="20" t="str">
        <f>IF(L8&lt;0,(#REF!-L8)/L8*100*(-1),IF(L8&gt;0,(#REF!-L8)/L8*100," "))</f>
        <v xml:space="preserve"> </v>
      </c>
      <c r="M57" s="21"/>
      <c r="N57" s="20" t="str">
        <f>IF(N8&lt;0,(#REF!-N8)/N8*100*(-1),IF(N8&gt;0,(#REF!-N8)/N8*100," "))</f>
        <v xml:space="preserve"> </v>
      </c>
      <c r="O57" s="21"/>
      <c r="P57" s="20" t="str">
        <f>IF(P8&lt;0,(#REF!-P8)/P8*100*(-1),IF(P8&gt;0,(#REF!-P8)/P8*100," "))</f>
        <v xml:space="preserve"> </v>
      </c>
      <c r="Q57" s="21"/>
      <c r="R57" s="43"/>
      <c r="S57" s="8"/>
    </row>
    <row r="58" spans="3:19" s="7" customFormat="1" ht="8.25" customHeight="1" x14ac:dyDescent="0.25">
      <c r="C58" s="8"/>
      <c r="D58" s="8"/>
      <c r="E58" s="8"/>
      <c r="F58" s="9"/>
      <c r="G58" s="8"/>
      <c r="H58" s="9"/>
      <c r="I58" s="8"/>
      <c r="J58" s="9"/>
      <c r="K58" s="8"/>
      <c r="L58" s="9"/>
      <c r="M58" s="8"/>
      <c r="N58" s="9"/>
      <c r="O58" s="8"/>
      <c r="P58" s="9"/>
      <c r="Q58" s="8"/>
      <c r="R58" s="43"/>
      <c r="S58" s="8"/>
    </row>
    <row r="59" spans="3:19" s="7" customFormat="1" x14ac:dyDescent="0.25">
      <c r="F59" s="10"/>
      <c r="H59" s="10"/>
      <c r="J59" s="10"/>
      <c r="L59" s="10"/>
      <c r="N59" s="10"/>
      <c r="P59" s="10"/>
      <c r="R59" s="41"/>
    </row>
    <row r="60" spans="3:19" s="7" customFormat="1" x14ac:dyDescent="0.25">
      <c r="F60" s="10"/>
      <c r="H60" s="10"/>
      <c r="J60" s="10"/>
      <c r="L60" s="10"/>
      <c r="N60" s="10"/>
      <c r="P60" s="10"/>
      <c r="R60" s="41"/>
    </row>
    <row r="61" spans="3:19" s="7" customFormat="1" x14ac:dyDescent="0.25">
      <c r="F61" s="10"/>
      <c r="H61" s="10"/>
      <c r="J61" s="10"/>
      <c r="L61" s="10"/>
      <c r="N61" s="10"/>
      <c r="P61" s="10"/>
    </row>
  </sheetData>
  <phoneticPr fontId="15" type="noConversion"/>
  <conditionalFormatting sqref="G13">
    <cfRule type="cellIs" dxfId="143" priority="85" stopIfTrue="1" operator="greaterThan">
      <formula>SOLL_Materialkst</formula>
    </cfRule>
  </conditionalFormatting>
  <conditionalFormatting sqref="G22">
    <cfRule type="cellIs" dxfId="142" priority="73" stopIfTrue="1" operator="greaterThan">
      <formula>SOLL_Personalkst</formula>
    </cfRule>
  </conditionalFormatting>
  <conditionalFormatting sqref="G23">
    <cfRule type="cellIs" dxfId="141" priority="66" stopIfTrue="1" operator="greaterThan">
      <formula>SOLL_Raumkst</formula>
    </cfRule>
  </conditionalFormatting>
  <conditionalFormatting sqref="G25">
    <cfRule type="cellIs" dxfId="140" priority="60" stopIfTrue="1" operator="greaterThan">
      <formula>SOLL_Verskst</formula>
    </cfRule>
  </conditionalFormatting>
  <conditionalFormatting sqref="G26">
    <cfRule type="cellIs" dxfId="139" priority="54" stopIfTrue="1" operator="greaterThan">
      <formula>SOLL_Besonderekst</formula>
    </cfRule>
  </conditionalFormatting>
  <conditionalFormatting sqref="G27">
    <cfRule type="cellIs" dxfId="138" priority="48" stopIfTrue="1" operator="greaterThan">
      <formula>SOLL_Kfzkst</formula>
    </cfRule>
  </conditionalFormatting>
  <conditionalFormatting sqref="G28">
    <cfRule type="cellIs" dxfId="137" priority="42" stopIfTrue="1" operator="greaterThan">
      <formula>SOLL_Werbekst</formula>
    </cfRule>
  </conditionalFormatting>
  <conditionalFormatting sqref="G29">
    <cfRule type="cellIs" dxfId="136" priority="36" stopIfTrue="1" operator="greaterThan">
      <formula>SOLL_Warenabgabekst</formula>
    </cfRule>
  </conditionalFormatting>
  <conditionalFormatting sqref="G30">
    <cfRule type="cellIs" dxfId="135" priority="30" stopIfTrue="1" operator="greaterThan">
      <formula>SOLL_Afa</formula>
    </cfRule>
  </conditionalFormatting>
  <conditionalFormatting sqref="G31">
    <cfRule type="cellIs" dxfId="134" priority="24" stopIfTrue="1" operator="greaterThan">
      <formula>SOLL_Reparaturkst</formula>
    </cfRule>
  </conditionalFormatting>
  <conditionalFormatting sqref="G32">
    <cfRule type="cellIs" dxfId="133" priority="18" stopIfTrue="1" operator="greaterThan">
      <formula>SOLL_Sonstigekst</formula>
    </cfRule>
  </conditionalFormatting>
  <conditionalFormatting sqref="G37">
    <cfRule type="cellIs" dxfId="132" priority="6" stopIfTrue="1" operator="greaterThan">
      <formula>SOLL_Finanzierungskst</formula>
    </cfRule>
  </conditionalFormatting>
  <conditionalFormatting sqref="I13">
    <cfRule type="cellIs" dxfId="131" priority="79" stopIfTrue="1" operator="greaterThan">
      <formula>SOLL_Materialkst</formula>
    </cfRule>
  </conditionalFormatting>
  <conditionalFormatting sqref="I22">
    <cfRule type="cellIs" dxfId="130" priority="72" stopIfTrue="1" operator="greaterThan">
      <formula>SOLL_Personalkst</formula>
    </cfRule>
  </conditionalFormatting>
  <conditionalFormatting sqref="I23">
    <cfRule type="cellIs" dxfId="129" priority="65" stopIfTrue="1" operator="greaterThan">
      <formula>SOLL_Raumkst</formula>
    </cfRule>
  </conditionalFormatting>
  <conditionalFormatting sqref="I25">
    <cfRule type="cellIs" dxfId="128" priority="59" stopIfTrue="1" operator="greaterThan">
      <formula>SOLL_Verskst</formula>
    </cfRule>
  </conditionalFormatting>
  <conditionalFormatting sqref="I26">
    <cfRule type="cellIs" dxfId="127" priority="53" stopIfTrue="1" operator="greaterThan">
      <formula>SOLL_Besonderekst</formula>
    </cfRule>
  </conditionalFormatting>
  <conditionalFormatting sqref="I27">
    <cfRule type="cellIs" dxfId="126" priority="47" stopIfTrue="1" operator="greaterThan">
      <formula>SOLL_Kfzkst</formula>
    </cfRule>
  </conditionalFormatting>
  <conditionalFormatting sqref="I28">
    <cfRule type="cellIs" dxfId="125" priority="41" stopIfTrue="1" operator="greaterThan">
      <formula>SOLL_Werbekst</formula>
    </cfRule>
  </conditionalFormatting>
  <conditionalFormatting sqref="I29">
    <cfRule type="cellIs" dxfId="124" priority="35" stopIfTrue="1" operator="greaterThan">
      <formula>SOLL_Warenabgabekst</formula>
    </cfRule>
  </conditionalFormatting>
  <conditionalFormatting sqref="I30">
    <cfRule type="cellIs" dxfId="123" priority="29" stopIfTrue="1" operator="greaterThan">
      <formula>SOLL_Afa</formula>
    </cfRule>
  </conditionalFormatting>
  <conditionalFormatting sqref="I31">
    <cfRule type="cellIs" dxfId="122" priority="23" stopIfTrue="1" operator="greaterThan">
      <formula>SOLL_Reparaturkst</formula>
    </cfRule>
  </conditionalFormatting>
  <conditionalFormatting sqref="I32">
    <cfRule type="cellIs" dxfId="121" priority="17" stopIfTrue="1" operator="greaterThan">
      <formula>SOLL_Sonstigekst</formula>
    </cfRule>
  </conditionalFormatting>
  <conditionalFormatting sqref="I37">
    <cfRule type="cellIs" dxfId="120" priority="5" stopIfTrue="1" operator="greaterThan">
      <formula>SOLL_Finanzierungskst</formula>
    </cfRule>
  </conditionalFormatting>
  <conditionalFormatting sqref="K13">
    <cfRule type="cellIs" dxfId="119" priority="78" stopIfTrue="1" operator="greaterThan">
      <formula>SOLL_Materialkst</formula>
    </cfRule>
  </conditionalFormatting>
  <conditionalFormatting sqref="K22">
    <cfRule type="cellIs" dxfId="118" priority="71" stopIfTrue="1" operator="greaterThan">
      <formula>SOLL_Personalkst</formula>
    </cfRule>
  </conditionalFormatting>
  <conditionalFormatting sqref="K23">
    <cfRule type="cellIs" dxfId="117" priority="64" stopIfTrue="1" operator="greaterThan">
      <formula>SOLL_Raumkst</formula>
    </cfRule>
  </conditionalFormatting>
  <conditionalFormatting sqref="K25">
    <cfRule type="cellIs" dxfId="116" priority="58" stopIfTrue="1" operator="greaterThan">
      <formula>SOLL_Verskst</formula>
    </cfRule>
  </conditionalFormatting>
  <conditionalFormatting sqref="K26">
    <cfRule type="cellIs" dxfId="115" priority="52" stopIfTrue="1" operator="greaterThan">
      <formula>SOLL_Besonderekst</formula>
    </cfRule>
  </conditionalFormatting>
  <conditionalFormatting sqref="K27">
    <cfRule type="cellIs" dxfId="114" priority="46" stopIfTrue="1" operator="greaterThan">
      <formula>SOLL_Kfzkst</formula>
    </cfRule>
  </conditionalFormatting>
  <conditionalFormatting sqref="K28">
    <cfRule type="cellIs" dxfId="113" priority="40" stopIfTrue="1" operator="greaterThan">
      <formula>SOLL_Werbekst</formula>
    </cfRule>
  </conditionalFormatting>
  <conditionalFormatting sqref="K29">
    <cfRule type="cellIs" dxfId="112" priority="34" stopIfTrue="1" operator="greaterThan">
      <formula>SOLL_Warenabgabekst</formula>
    </cfRule>
  </conditionalFormatting>
  <conditionalFormatting sqref="K30">
    <cfRule type="cellIs" dxfId="111" priority="28" stopIfTrue="1" operator="greaterThan">
      <formula>SOLL_Afa</formula>
    </cfRule>
  </conditionalFormatting>
  <conditionalFormatting sqref="K31">
    <cfRule type="cellIs" dxfId="110" priority="22" stopIfTrue="1" operator="greaterThan">
      <formula>SOLL_Reparaturkst</formula>
    </cfRule>
  </conditionalFormatting>
  <conditionalFormatting sqref="K32">
    <cfRule type="cellIs" dxfId="109" priority="16" stopIfTrue="1" operator="greaterThan">
      <formula>SOLL_Sonstigekst</formula>
    </cfRule>
  </conditionalFormatting>
  <conditionalFormatting sqref="K37">
    <cfRule type="cellIs" dxfId="108" priority="4" stopIfTrue="1" operator="greaterThan">
      <formula>SOLL_Finanzierungskst</formula>
    </cfRule>
  </conditionalFormatting>
  <conditionalFormatting sqref="M13">
    <cfRule type="cellIs" dxfId="107" priority="77" stopIfTrue="1" operator="greaterThan">
      <formula>SOLL_Materialkst</formula>
    </cfRule>
  </conditionalFormatting>
  <conditionalFormatting sqref="M22">
    <cfRule type="cellIs" dxfId="106" priority="70" stopIfTrue="1" operator="greaterThan">
      <formula>SOLL_Personalkst</formula>
    </cfRule>
  </conditionalFormatting>
  <conditionalFormatting sqref="M23">
    <cfRule type="cellIs" dxfId="105" priority="63" stopIfTrue="1" operator="greaterThan">
      <formula>SOLL_Raumkst</formula>
    </cfRule>
  </conditionalFormatting>
  <conditionalFormatting sqref="M25">
    <cfRule type="cellIs" dxfId="104" priority="57" stopIfTrue="1" operator="greaterThan">
      <formula>SOLL_Verskst</formula>
    </cfRule>
  </conditionalFormatting>
  <conditionalFormatting sqref="M26">
    <cfRule type="cellIs" dxfId="103" priority="51" stopIfTrue="1" operator="greaterThan">
      <formula>SOLL_Besonderekst</formula>
    </cfRule>
  </conditionalFormatting>
  <conditionalFormatting sqref="M27">
    <cfRule type="cellIs" dxfId="102" priority="45" stopIfTrue="1" operator="greaterThan">
      <formula>SOLL_Kfzkst</formula>
    </cfRule>
  </conditionalFormatting>
  <conditionalFormatting sqref="M28">
    <cfRule type="cellIs" dxfId="101" priority="39" stopIfTrue="1" operator="greaterThan">
      <formula>SOLL_Werbekst</formula>
    </cfRule>
  </conditionalFormatting>
  <conditionalFormatting sqref="M29">
    <cfRule type="cellIs" dxfId="100" priority="33" stopIfTrue="1" operator="greaterThan">
      <formula>SOLL_Warenabgabekst</formula>
    </cfRule>
  </conditionalFormatting>
  <conditionalFormatting sqref="M30">
    <cfRule type="cellIs" dxfId="99" priority="27" stopIfTrue="1" operator="greaterThan">
      <formula>SOLL_Afa</formula>
    </cfRule>
  </conditionalFormatting>
  <conditionalFormatting sqref="M31">
    <cfRule type="cellIs" dxfId="98" priority="21" stopIfTrue="1" operator="greaterThan">
      <formula>SOLL_Reparaturkst</formula>
    </cfRule>
  </conditionalFormatting>
  <conditionalFormatting sqref="M32">
    <cfRule type="cellIs" dxfId="97" priority="15" stopIfTrue="1" operator="greaterThan">
      <formula>SOLL_Sonstigekst</formula>
    </cfRule>
  </conditionalFormatting>
  <conditionalFormatting sqref="M37">
    <cfRule type="cellIs" dxfId="96" priority="3" stopIfTrue="1" operator="greaterThan">
      <formula>SOLL_Finanzierungskst</formula>
    </cfRule>
  </conditionalFormatting>
  <conditionalFormatting sqref="O13">
    <cfRule type="cellIs" dxfId="95" priority="74" stopIfTrue="1" operator="greaterThan">
      <formula>SOLL_Materialkst</formula>
    </cfRule>
  </conditionalFormatting>
  <conditionalFormatting sqref="O22">
    <cfRule type="cellIs" dxfId="94" priority="67" stopIfTrue="1" operator="greaterThan">
      <formula>SOLL_Personalkst</formula>
    </cfRule>
  </conditionalFormatting>
  <conditionalFormatting sqref="O23">
    <cfRule type="cellIs" dxfId="93" priority="62" stopIfTrue="1" operator="greaterThan">
      <formula>SOLL_Raumkst</formula>
    </cfRule>
  </conditionalFormatting>
  <conditionalFormatting sqref="O25">
    <cfRule type="cellIs" dxfId="92" priority="56" stopIfTrue="1" operator="greaterThan">
      <formula>SOLL_Verskst</formula>
    </cfRule>
  </conditionalFormatting>
  <conditionalFormatting sqref="O26">
    <cfRule type="cellIs" dxfId="91" priority="50" stopIfTrue="1" operator="greaterThan">
      <formula>SOLL_Besonderekst</formula>
    </cfRule>
  </conditionalFormatting>
  <conditionalFormatting sqref="O27">
    <cfRule type="cellIs" dxfId="90" priority="44" stopIfTrue="1" operator="greaterThan">
      <formula>SOLL_Kfzkst</formula>
    </cfRule>
  </conditionalFormatting>
  <conditionalFormatting sqref="O28">
    <cfRule type="cellIs" dxfId="89" priority="38" stopIfTrue="1" operator="greaterThan">
      <formula>SOLL_Werbekst</formula>
    </cfRule>
  </conditionalFormatting>
  <conditionalFormatting sqref="O29">
    <cfRule type="cellIs" dxfId="88" priority="32" stopIfTrue="1" operator="greaterThan">
      <formula>SOLL_Warenabgabekst</formula>
    </cfRule>
  </conditionalFormatting>
  <conditionalFormatting sqref="O30">
    <cfRule type="cellIs" dxfId="87" priority="26" stopIfTrue="1" operator="greaterThan">
      <formula>SOLL_Afa</formula>
    </cfRule>
  </conditionalFormatting>
  <conditionalFormatting sqref="O31">
    <cfRule type="cellIs" dxfId="86" priority="20" stopIfTrue="1" operator="greaterThan">
      <formula>SOLL_Reparaturkst</formula>
    </cfRule>
  </conditionalFormatting>
  <conditionalFormatting sqref="O32">
    <cfRule type="cellIs" dxfId="85" priority="14" stopIfTrue="1" operator="greaterThan">
      <formula>SOLL_Sonstigekst</formula>
    </cfRule>
  </conditionalFormatting>
  <conditionalFormatting sqref="O37">
    <cfRule type="cellIs" dxfId="84" priority="2" stopIfTrue="1" operator="greaterThan">
      <formula>SOLL_Finanzierungskst</formula>
    </cfRule>
  </conditionalFormatting>
  <conditionalFormatting sqref="Q13">
    <cfRule type="cellIs" dxfId="83" priority="75" stopIfTrue="1" operator="greaterThan">
      <formula>SOLL_Materialkst</formula>
    </cfRule>
  </conditionalFormatting>
  <conditionalFormatting sqref="Q22">
    <cfRule type="cellIs" dxfId="82" priority="68" stopIfTrue="1" operator="greaterThan">
      <formula>SOLL_Personalkst</formula>
    </cfRule>
  </conditionalFormatting>
  <conditionalFormatting sqref="Q23">
    <cfRule type="cellIs" dxfId="81" priority="61" stopIfTrue="1" operator="greaterThan">
      <formula>SOLL_Raumkst</formula>
    </cfRule>
  </conditionalFormatting>
  <conditionalFormatting sqref="Q25">
    <cfRule type="cellIs" dxfId="80" priority="55" stopIfTrue="1" operator="greaterThan">
      <formula>SOLL_Verskst</formula>
    </cfRule>
  </conditionalFormatting>
  <conditionalFormatting sqref="Q26">
    <cfRule type="cellIs" dxfId="79" priority="49" stopIfTrue="1" operator="greaterThan">
      <formula>SOLL_Besonderekst</formula>
    </cfRule>
  </conditionalFormatting>
  <conditionalFormatting sqref="Q27">
    <cfRule type="cellIs" dxfId="78" priority="43" stopIfTrue="1" operator="greaterThan">
      <formula>SOLL_Kfzkst</formula>
    </cfRule>
  </conditionalFormatting>
  <conditionalFormatting sqref="Q28">
    <cfRule type="cellIs" dxfId="77" priority="37" stopIfTrue="1" operator="greaterThan">
      <formula>SOLL_Werbekst</formula>
    </cfRule>
  </conditionalFormatting>
  <conditionalFormatting sqref="Q29">
    <cfRule type="cellIs" dxfId="76" priority="31" stopIfTrue="1" operator="greaterThan">
      <formula>SOLL_Warenabgabekst</formula>
    </cfRule>
  </conditionalFormatting>
  <conditionalFormatting sqref="Q30">
    <cfRule type="cellIs" dxfId="75" priority="25" stopIfTrue="1" operator="greaterThan">
      <formula>SOLL_Afa</formula>
    </cfRule>
  </conditionalFormatting>
  <conditionalFormatting sqref="Q31">
    <cfRule type="cellIs" dxfId="74" priority="19" stopIfTrue="1" operator="greaterThan">
      <formula>SOLL_Reparaturkst</formula>
    </cfRule>
  </conditionalFormatting>
  <conditionalFormatting sqref="Q32">
    <cfRule type="cellIs" dxfId="73" priority="13" stopIfTrue="1" operator="greaterThan">
      <formula>SOLL_Sonstigekst</formula>
    </cfRule>
  </conditionalFormatting>
  <conditionalFormatting sqref="Q37">
    <cfRule type="cellIs" dxfId="72" priority="1" stopIfTrue="1" operator="greaterThan">
      <formula>SOLL_Finanzierungskst</formula>
    </cfRule>
  </conditionalFormatting>
  <pageMargins left="0.39370078740157483" right="0.39370078740157483" top="0.47244094488188981" bottom="0.35433070866141736" header="0" footer="0"/>
  <pageSetup paperSize="9" scale="75" orientation="landscape" horizontalDpi="4294967293" verticalDpi="196" r:id="rId1"/>
  <headerFooter alignWithMargins="0"/>
  <rowBreaks count="2" manualBreakCount="2">
    <brk id="35" max="17" man="1"/>
    <brk id="53" max="17" man="1"/>
  </rowBreaks>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7985C-FBA5-429A-9617-C3899F61EE57}">
  <sheetPr codeName="Tabelle5"/>
  <dimension ref="B1:U63"/>
  <sheetViews>
    <sheetView showGridLines="0" topLeftCell="B1" zoomScaleNormal="100" workbookViewId="0">
      <pane ySplit="2" topLeftCell="A3" activePane="bottomLeft" state="frozen"/>
      <selection activeCell="B1" sqref="B1"/>
      <selection pane="bottomLeft" activeCell="T2" sqref="T2"/>
    </sheetView>
  </sheetViews>
  <sheetFormatPr baseColWidth="10" defaultColWidth="0" defaultRowHeight="13.2" x14ac:dyDescent="0.25"/>
  <cols>
    <col min="1" max="1" width="10.109375" style="1" hidden="1" customWidth="1"/>
    <col min="2" max="3" width="1.44140625" style="1" customWidth="1"/>
    <col min="4" max="4" width="23.5546875" style="1" customWidth="1"/>
    <col min="5" max="5" width="11" style="1" hidden="1" customWidth="1"/>
    <col min="6" max="6" width="15.109375" style="2" customWidth="1"/>
    <col min="7" max="7" width="7.5546875" style="1" customWidth="1"/>
    <col min="8" max="8" width="15.109375" style="2" customWidth="1"/>
    <col min="9" max="9" width="7.5546875" style="1" customWidth="1"/>
    <col min="10" max="10" width="15.109375" style="2" customWidth="1"/>
    <col min="11" max="11" width="7.5546875" style="1" customWidth="1"/>
    <col min="12" max="12" width="15.109375" style="2" customWidth="1"/>
    <col min="13" max="13" width="7.5546875" style="1" customWidth="1"/>
    <col min="14" max="14" width="15.109375" style="2" customWidth="1"/>
    <col min="15" max="15" width="7.5546875" style="1" customWidth="1"/>
    <col min="16" max="16" width="15.109375" style="2" customWidth="1"/>
    <col min="17" max="17" width="7.5546875" style="1" customWidth="1"/>
    <col min="18" max="18" width="7.6640625" style="1" customWidth="1"/>
    <col min="19" max="19" width="7.5546875" style="1" customWidth="1"/>
    <col min="20" max="20" width="22.33203125" style="1" customWidth="1"/>
    <col min="21" max="21" width="6.33203125" style="7" hidden="1" customWidth="1"/>
    <col min="22" max="16384" width="10.109375" style="1" hidden="1"/>
  </cols>
  <sheetData>
    <row r="1" spans="3:21" ht="9.9" customHeight="1" x14ac:dyDescent="0.25">
      <c r="D1" s="32"/>
      <c r="E1" s="32"/>
      <c r="F1" s="32"/>
      <c r="G1" s="32"/>
      <c r="H1" s="32"/>
      <c r="I1" s="32"/>
      <c r="J1" s="32"/>
      <c r="K1" s="32"/>
      <c r="L1" s="32"/>
      <c r="M1" s="32"/>
      <c r="N1" s="32"/>
      <c r="O1" s="32"/>
      <c r="P1" s="32"/>
      <c r="Q1" s="32"/>
      <c r="R1" s="32"/>
      <c r="S1" s="32"/>
      <c r="T1" s="32"/>
      <c r="U1" s="4"/>
    </row>
    <row r="2" spans="3:21" ht="30" customHeight="1" x14ac:dyDescent="0.3">
      <c r="C2" s="33" t="s">
        <v>57</v>
      </c>
      <c r="D2" s="32"/>
      <c r="E2" s="32"/>
      <c r="F2" s="32"/>
      <c r="G2" s="32"/>
      <c r="H2" s="32"/>
      <c r="I2" s="32"/>
      <c r="J2" s="32"/>
      <c r="K2" s="32"/>
      <c r="L2" s="32"/>
      <c r="M2" s="32"/>
      <c r="N2" s="32"/>
      <c r="O2" s="32"/>
      <c r="P2" s="32"/>
      <c r="Q2" s="32"/>
      <c r="R2" s="32"/>
      <c r="S2" s="32"/>
      <c r="T2" s="58"/>
      <c r="U2" s="4"/>
    </row>
    <row r="3" spans="3:21" ht="9.9" customHeight="1" x14ac:dyDescent="0.25">
      <c r="C3" s="39"/>
      <c r="D3" s="39"/>
      <c r="E3" s="39"/>
      <c r="F3" s="39"/>
      <c r="G3" s="39"/>
      <c r="H3" s="39"/>
      <c r="I3" s="39"/>
      <c r="J3" s="39"/>
      <c r="K3" s="39"/>
      <c r="L3" s="39"/>
      <c r="M3" s="39"/>
      <c r="N3" s="39"/>
      <c r="O3" s="39"/>
      <c r="P3" s="39"/>
      <c r="Q3" s="39"/>
      <c r="R3" s="39"/>
      <c r="S3" s="39"/>
      <c r="T3" s="39"/>
      <c r="U3" s="40"/>
    </row>
    <row r="4" spans="3:21" ht="21" customHeight="1" x14ac:dyDescent="0.25">
      <c r="C4" s="41"/>
      <c r="D4" s="34" t="s">
        <v>55</v>
      </c>
      <c r="E4" s="41"/>
      <c r="F4" s="42"/>
      <c r="G4" s="41"/>
      <c r="H4" s="42"/>
      <c r="I4" s="41"/>
      <c r="J4" s="42"/>
      <c r="K4" s="41"/>
      <c r="L4" s="42"/>
      <c r="M4" s="41"/>
      <c r="N4" s="42"/>
      <c r="O4" s="41"/>
      <c r="P4" s="42"/>
      <c r="Q4" s="41"/>
      <c r="R4" s="41"/>
      <c r="S4" s="41"/>
      <c r="T4" s="41"/>
      <c r="U4" s="41"/>
    </row>
    <row r="5" spans="3:21" ht="12" customHeight="1" x14ac:dyDescent="0.25">
      <c r="C5" s="41"/>
      <c r="D5" s="41"/>
      <c r="E5" s="41"/>
      <c r="F5" s="42"/>
      <c r="G5" s="41"/>
      <c r="H5" s="42"/>
      <c r="I5" s="41"/>
      <c r="J5" s="42"/>
      <c r="K5" s="41"/>
      <c r="L5" s="42"/>
      <c r="M5" s="41"/>
      <c r="N5" s="42"/>
      <c r="O5" s="41"/>
      <c r="P5" s="42"/>
      <c r="Q5" s="41"/>
      <c r="R5" s="41"/>
      <c r="S5" s="41"/>
      <c r="T5" s="41"/>
      <c r="U5" s="41"/>
    </row>
    <row r="6" spans="3:21" s="5" customFormat="1" ht="15.75" customHeight="1" x14ac:dyDescent="0.3">
      <c r="C6" s="45"/>
      <c r="D6" s="57" t="s">
        <v>3</v>
      </c>
      <c r="E6" s="57"/>
      <c r="F6" s="77" t="s">
        <v>10</v>
      </c>
      <c r="G6" s="77"/>
      <c r="H6" s="77" t="s">
        <v>11</v>
      </c>
      <c r="I6" s="77"/>
      <c r="J6" s="77" t="s">
        <v>12</v>
      </c>
      <c r="K6" s="77"/>
      <c r="L6" s="77" t="s">
        <v>13</v>
      </c>
      <c r="M6" s="77"/>
      <c r="N6" s="77" t="s">
        <v>14</v>
      </c>
      <c r="O6" s="77"/>
      <c r="P6" s="77" t="s">
        <v>15</v>
      </c>
      <c r="Q6" s="77"/>
      <c r="R6" s="138" t="s">
        <v>56</v>
      </c>
      <c r="S6" s="138"/>
      <c r="T6" s="45"/>
      <c r="U6" s="45"/>
    </row>
    <row r="7" spans="3:21" s="5" customFormat="1" ht="15.75" customHeight="1" x14ac:dyDescent="0.3">
      <c r="C7" s="45"/>
      <c r="D7" s="59" t="s">
        <v>16</v>
      </c>
      <c r="E7" s="59"/>
      <c r="F7" s="59">
        <f>'BWA - Monatswerte'!R10</f>
        <v>174567</v>
      </c>
      <c r="G7" s="59"/>
      <c r="H7" s="59">
        <f>'BWA - Monatswerte'!T10</f>
        <v>134765</v>
      </c>
      <c r="I7" s="59"/>
      <c r="J7" s="59">
        <f>'BWA - Monatswerte'!V10</f>
        <v>149734</v>
      </c>
      <c r="K7" s="59"/>
      <c r="L7" s="59">
        <f>'BWA - Monatswerte'!X10</f>
        <v>154821</v>
      </c>
      <c r="M7" s="59"/>
      <c r="N7" s="59">
        <f>'BWA - Monatswerte'!Z10</f>
        <v>136882</v>
      </c>
      <c r="O7" s="59"/>
      <c r="P7" s="59">
        <f>'BWA - Monatswerte'!AB10</f>
        <v>122344</v>
      </c>
      <c r="Q7" s="59"/>
      <c r="R7" s="59"/>
      <c r="S7" s="59"/>
      <c r="T7" s="45"/>
      <c r="U7" s="45"/>
    </row>
    <row r="8" spans="3:21" s="5" customFormat="1" ht="15.75" customHeight="1" x14ac:dyDescent="0.3">
      <c r="C8" s="45"/>
      <c r="D8" s="59" t="s">
        <v>17</v>
      </c>
      <c r="E8" s="59"/>
      <c r="F8" s="59">
        <f>'BWA - Monatswerte'!R11</f>
        <v>0</v>
      </c>
      <c r="G8" s="59"/>
      <c r="H8" s="59">
        <f>'BWA - Monatswerte'!T11</f>
        <v>0</v>
      </c>
      <c r="I8" s="59"/>
      <c r="J8" s="59">
        <f>'BWA - Monatswerte'!V11</f>
        <v>0</v>
      </c>
      <c r="K8" s="59"/>
      <c r="L8" s="59">
        <f>'BWA - Monatswerte'!X11</f>
        <v>0</v>
      </c>
      <c r="M8" s="59"/>
      <c r="N8" s="59">
        <f>'BWA - Monatswerte'!Z11</f>
        <v>0</v>
      </c>
      <c r="O8" s="59"/>
      <c r="P8" s="59">
        <f>'BWA - Monatswerte'!AB11</f>
        <v>0</v>
      </c>
      <c r="Q8" s="59"/>
      <c r="R8" s="59"/>
      <c r="S8" s="59"/>
      <c r="T8" s="45"/>
      <c r="U8" s="45"/>
    </row>
    <row r="9" spans="3:21" s="5" customFormat="1" ht="15.75" customHeight="1" x14ac:dyDescent="0.3">
      <c r="C9" s="45"/>
      <c r="D9" s="59" t="s">
        <v>18</v>
      </c>
      <c r="E9" s="59"/>
      <c r="F9" s="59">
        <f>'BWA - Monatswerte'!R12</f>
        <v>0</v>
      </c>
      <c r="G9" s="59"/>
      <c r="H9" s="59">
        <f>'BWA - Monatswerte'!T12</f>
        <v>0</v>
      </c>
      <c r="I9" s="59"/>
      <c r="J9" s="59">
        <f>'BWA - Monatswerte'!V12</f>
        <v>0</v>
      </c>
      <c r="K9" s="59"/>
      <c r="L9" s="59">
        <f>'BWA - Monatswerte'!X12</f>
        <v>0</v>
      </c>
      <c r="M9" s="59"/>
      <c r="N9" s="59">
        <f>'BWA - Monatswerte'!Z12</f>
        <v>0</v>
      </c>
      <c r="O9" s="59"/>
      <c r="P9" s="59">
        <f>'BWA - Monatswerte'!AB12</f>
        <v>0</v>
      </c>
      <c r="Q9" s="59"/>
      <c r="R9" s="59"/>
      <c r="S9" s="59"/>
      <c r="T9" s="45"/>
      <c r="U9" s="45"/>
    </row>
    <row r="10" spans="3:21" s="5" customFormat="1" ht="11.25" customHeight="1" x14ac:dyDescent="0.3">
      <c r="C10" s="45"/>
      <c r="D10" s="59"/>
      <c r="E10" s="59"/>
      <c r="F10" s="59"/>
      <c r="G10" s="59"/>
      <c r="H10" s="59"/>
      <c r="I10" s="59"/>
      <c r="J10" s="59"/>
      <c r="K10" s="59"/>
      <c r="L10" s="59"/>
      <c r="M10" s="59"/>
      <c r="N10" s="59"/>
      <c r="O10" s="59"/>
      <c r="P10" s="59"/>
      <c r="Q10" s="59"/>
      <c r="R10" s="59"/>
      <c r="S10" s="59"/>
      <c r="T10" s="45"/>
      <c r="U10" s="45"/>
    </row>
    <row r="11" spans="3:21" s="5" customFormat="1" ht="15.75" customHeight="1" x14ac:dyDescent="0.3">
      <c r="C11" s="45"/>
      <c r="D11" s="59" t="s">
        <v>19</v>
      </c>
      <c r="E11" s="59"/>
      <c r="F11" s="59">
        <f>F7+F8+F9</f>
        <v>174567</v>
      </c>
      <c r="G11" s="59">
        <v>100</v>
      </c>
      <c r="H11" s="59">
        <f>H7+H8+H9</f>
        <v>134765</v>
      </c>
      <c r="I11" s="59">
        <v>100</v>
      </c>
      <c r="J11" s="59">
        <f>J7+J8+J9</f>
        <v>149734</v>
      </c>
      <c r="K11" s="59">
        <v>100</v>
      </c>
      <c r="L11" s="59">
        <f>L7+L8+L9</f>
        <v>154821</v>
      </c>
      <c r="M11" s="59">
        <v>100</v>
      </c>
      <c r="N11" s="59">
        <f>N7+N8+N9</f>
        <v>136882</v>
      </c>
      <c r="O11" s="59">
        <v>100</v>
      </c>
      <c r="P11" s="59">
        <f>P7+P8+P9</f>
        <v>122344</v>
      </c>
      <c r="Q11" s="59">
        <v>100</v>
      </c>
      <c r="R11" s="139" t="s">
        <v>73</v>
      </c>
      <c r="S11" s="139" t="s">
        <v>72</v>
      </c>
      <c r="T11" s="45"/>
      <c r="U11" s="45"/>
    </row>
    <row r="12" spans="3:21" s="5" customFormat="1" ht="11.25" customHeight="1" x14ac:dyDescent="0.3">
      <c r="C12" s="45"/>
      <c r="D12" s="59"/>
      <c r="E12" s="59"/>
      <c r="F12" s="59"/>
      <c r="G12" s="59"/>
      <c r="H12" s="59"/>
      <c r="I12" s="59"/>
      <c r="J12" s="59"/>
      <c r="K12" s="59"/>
      <c r="L12" s="59"/>
      <c r="M12" s="59"/>
      <c r="N12" s="59"/>
      <c r="O12" s="59"/>
      <c r="P12" s="59"/>
      <c r="Q12" s="59"/>
      <c r="R12" s="139"/>
      <c r="S12" s="139"/>
      <c r="T12" s="45"/>
      <c r="U12" s="45"/>
    </row>
    <row r="13" spans="3:21" s="5" customFormat="1" ht="5.25" customHeight="1" x14ac:dyDescent="0.3">
      <c r="C13" s="45"/>
      <c r="D13" s="59"/>
      <c r="E13" s="59"/>
      <c r="F13" s="59"/>
      <c r="G13" s="59"/>
      <c r="H13" s="59"/>
      <c r="I13" s="59"/>
      <c r="J13" s="59"/>
      <c r="K13" s="59"/>
      <c r="L13" s="59"/>
      <c r="M13" s="59"/>
      <c r="N13" s="59"/>
      <c r="O13" s="59"/>
      <c r="P13" s="59"/>
      <c r="Q13" s="59"/>
      <c r="R13" s="59"/>
      <c r="S13" s="59"/>
      <c r="T13" s="45"/>
      <c r="U13" s="45"/>
    </row>
    <row r="14" spans="3:21" s="5" customFormat="1" ht="15.75" customHeight="1" x14ac:dyDescent="0.3">
      <c r="C14" s="45"/>
      <c r="D14" s="59" t="s">
        <v>20</v>
      </c>
      <c r="E14" s="59"/>
      <c r="F14" s="59">
        <f>'BWA - Monatswerte'!R16</f>
        <v>32321</v>
      </c>
      <c r="G14" s="59">
        <f>IF(F14&gt;0,100/(F11/F14)," ")</f>
        <v>18.514954143681223</v>
      </c>
      <c r="H14" s="59">
        <f>'BWA - Monatswerte'!T16</f>
        <v>25323</v>
      </c>
      <c r="I14" s="59">
        <f>IF(H14&gt;0,100/(H11/H14)," ")</f>
        <v>18.790487144288203</v>
      </c>
      <c r="J14" s="59">
        <f>'BWA - Monatswerte'!V16</f>
        <v>23453</v>
      </c>
      <c r="K14" s="59">
        <f>IF(J14&gt;0,100/(J11/J14)," ")</f>
        <v>15.663109247064794</v>
      </c>
      <c r="L14" s="59">
        <f>'BWA - Monatswerte'!X16</f>
        <v>25348</v>
      </c>
      <c r="M14" s="59">
        <f>IF(L14&gt;0,100/(L11/L14)," ")</f>
        <v>16.372455932980667</v>
      </c>
      <c r="N14" s="59">
        <f>'BWA - Monatswerte'!Z16</f>
        <v>19345</v>
      </c>
      <c r="O14" s="59">
        <f>IF(N14&gt;0,100/(N11/N14)," ")</f>
        <v>14.13261056968776</v>
      </c>
      <c r="P14" s="59">
        <f>'BWA - Monatswerte'!AB16</f>
        <v>18765</v>
      </c>
      <c r="Q14" s="59">
        <f>IF(P14&gt;0,100/(P11/P14)," ")</f>
        <v>15.337899692669849</v>
      </c>
      <c r="R14" s="59">
        <v>14</v>
      </c>
      <c r="S14" s="59">
        <f>AVERAGE('BWA - Relationen 1. HJ'!G13,'BWA - Relationen 1. HJ'!I13,'BWA - Relationen 1. HJ'!K13,'BWA - Relationen 1. HJ'!M13,'BWA - Relationen 1. HJ'!O13,'BWA - Relationen 1. HJ'!Q13,'BWA - Relationen 2. HJ'!G14,'BWA - Relationen 2. HJ'!I14,'BWA - Relationen 2. HJ'!K14,'BWA - Relationen 2. HJ'!M14,'BWA - Relationen 2. HJ'!O14,'BWA - Relationen 2. HJ'!Q14)</f>
        <v>15.914694254660921</v>
      </c>
      <c r="T14" s="45"/>
      <c r="U14" s="45"/>
    </row>
    <row r="15" spans="3:21" s="5" customFormat="1" ht="11.25" customHeight="1" x14ac:dyDescent="0.3">
      <c r="C15" s="45"/>
      <c r="D15" s="59"/>
      <c r="E15" s="59"/>
      <c r="F15" s="59"/>
      <c r="G15" s="59"/>
      <c r="H15" s="59"/>
      <c r="I15" s="59"/>
      <c r="J15" s="59"/>
      <c r="K15" s="59"/>
      <c r="L15" s="59"/>
      <c r="M15" s="59"/>
      <c r="N15" s="59"/>
      <c r="O15" s="59"/>
      <c r="P15" s="59"/>
      <c r="Q15" s="59"/>
      <c r="R15" s="59"/>
      <c r="S15" s="59"/>
      <c r="T15" s="45"/>
      <c r="U15" s="45"/>
    </row>
    <row r="16" spans="3:21" s="5" customFormat="1" ht="15.75" customHeight="1" x14ac:dyDescent="0.3">
      <c r="C16" s="45"/>
      <c r="D16" s="59" t="s">
        <v>21</v>
      </c>
      <c r="E16" s="59"/>
      <c r="F16" s="59">
        <f>F11-F14</f>
        <v>142246</v>
      </c>
      <c r="G16" s="59"/>
      <c r="H16" s="59">
        <f>H11-H14</f>
        <v>109442</v>
      </c>
      <c r="I16" s="59"/>
      <c r="J16" s="59">
        <f>J11-J14</f>
        <v>126281</v>
      </c>
      <c r="K16" s="59"/>
      <c r="L16" s="59">
        <f>L11-L14</f>
        <v>129473</v>
      </c>
      <c r="M16" s="59"/>
      <c r="N16" s="59">
        <f>N11-N14</f>
        <v>117537</v>
      </c>
      <c r="O16" s="59"/>
      <c r="P16" s="59">
        <f>P11-P14</f>
        <v>103579</v>
      </c>
      <c r="Q16" s="59"/>
      <c r="R16" s="59"/>
      <c r="S16" s="59"/>
      <c r="T16" s="45"/>
      <c r="U16" s="45"/>
    </row>
    <row r="17" spans="3:21" s="5" customFormat="1" ht="11.25" customHeight="1" x14ac:dyDescent="0.3">
      <c r="C17" s="45"/>
      <c r="D17" s="59"/>
      <c r="E17" s="59"/>
      <c r="F17" s="59"/>
      <c r="G17" s="59"/>
      <c r="H17" s="59"/>
      <c r="I17" s="59"/>
      <c r="J17" s="59"/>
      <c r="K17" s="59"/>
      <c r="L17" s="59"/>
      <c r="M17" s="59"/>
      <c r="N17" s="59"/>
      <c r="O17" s="59"/>
      <c r="P17" s="59"/>
      <c r="Q17" s="59"/>
      <c r="R17" s="59"/>
      <c r="S17" s="59"/>
      <c r="T17" s="45"/>
      <c r="U17" s="45"/>
    </row>
    <row r="18" spans="3:21" s="5" customFormat="1" ht="15.75" customHeight="1" x14ac:dyDescent="0.3">
      <c r="C18" s="45"/>
      <c r="D18" s="59" t="s">
        <v>22</v>
      </c>
      <c r="E18" s="59"/>
      <c r="F18" s="59">
        <f>'BWA - Monatswerte'!R20</f>
        <v>0</v>
      </c>
      <c r="G18" s="59" t="str">
        <f>IF(F18&gt;0,100/(F11/F18)," ")</f>
        <v xml:space="preserve"> </v>
      </c>
      <c r="H18" s="59">
        <f>'BWA - Monatswerte'!T20</f>
        <v>0</v>
      </c>
      <c r="I18" s="59" t="str">
        <f>IF(H18&gt;0,100/(H11/H18)," ")</f>
        <v xml:space="preserve"> </v>
      </c>
      <c r="J18" s="59">
        <f>'BWA - Monatswerte'!V20</f>
        <v>0</v>
      </c>
      <c r="K18" s="59" t="str">
        <f>IF(J18&gt;0,100/(J11/J18)," ")</f>
        <v xml:space="preserve"> </v>
      </c>
      <c r="L18" s="59">
        <f>'BWA - Monatswerte'!X20</f>
        <v>0</v>
      </c>
      <c r="M18" s="59" t="str">
        <f>IF(L18&gt;0,100/(L11/L18)," ")</f>
        <v xml:space="preserve"> </v>
      </c>
      <c r="N18" s="59">
        <f>'BWA - Monatswerte'!Z20</f>
        <v>0</v>
      </c>
      <c r="O18" s="59" t="str">
        <f>IF(N18&gt;0,100/(N11/N18)," ")</f>
        <v xml:space="preserve"> </v>
      </c>
      <c r="P18" s="59">
        <f>'BWA - Monatswerte'!AB20</f>
        <v>5429</v>
      </c>
      <c r="Q18" s="59">
        <f>IF(P18&gt;0,100/(P11/P18)," ")</f>
        <v>4.4374877394886552</v>
      </c>
      <c r="R18" s="59"/>
      <c r="S18" s="59">
        <f>AVERAGE('BWA - Relationen 1. HJ'!G17,'BWA - Relationen 1. HJ'!I17,'BWA - Relationen 1. HJ'!K17,'BWA - Relationen 1. HJ'!M17,'BWA - Relationen 1. HJ'!O17,'BWA - Relationen 1. HJ'!Q17,'BWA - Relationen 2. HJ'!G18,'BWA - Relationen 2. HJ'!I18,'BWA - Relationen 2. HJ'!K18,'BWA - Relationen 2. HJ'!M18,'BWA - Relationen 2. HJ'!O18,'BWA - Relationen 2. HJ'!Q18)</f>
        <v>3.1061085121918603</v>
      </c>
      <c r="T18" s="45"/>
      <c r="U18" s="45"/>
    </row>
    <row r="19" spans="3:21" s="5" customFormat="1" ht="11.25" customHeight="1" x14ac:dyDescent="0.3">
      <c r="C19" s="45"/>
      <c r="D19" s="59"/>
      <c r="E19" s="59"/>
      <c r="F19" s="59"/>
      <c r="G19" s="59"/>
      <c r="H19" s="59"/>
      <c r="I19" s="59"/>
      <c r="J19" s="59"/>
      <c r="K19" s="59"/>
      <c r="L19" s="59"/>
      <c r="M19" s="59"/>
      <c r="N19" s="59"/>
      <c r="O19" s="59"/>
      <c r="P19" s="59"/>
      <c r="Q19" s="59"/>
      <c r="R19" s="59"/>
      <c r="S19" s="59"/>
      <c r="T19" s="45"/>
      <c r="U19" s="45"/>
    </row>
    <row r="20" spans="3:21" s="5" customFormat="1" ht="15.75" customHeight="1" x14ac:dyDescent="0.3">
      <c r="C20" s="45"/>
      <c r="D20" s="59" t="s">
        <v>23</v>
      </c>
      <c r="E20" s="59"/>
      <c r="F20" s="59">
        <f>F16+F18</f>
        <v>142246</v>
      </c>
      <c r="G20" s="59"/>
      <c r="H20" s="59">
        <f>H16+H18</f>
        <v>109442</v>
      </c>
      <c r="I20" s="59"/>
      <c r="J20" s="59">
        <f>J16+J18</f>
        <v>126281</v>
      </c>
      <c r="K20" s="59"/>
      <c r="L20" s="59">
        <f>L16+L18</f>
        <v>129473</v>
      </c>
      <c r="M20" s="59"/>
      <c r="N20" s="59">
        <f>N16+N18</f>
        <v>117537</v>
      </c>
      <c r="O20" s="59"/>
      <c r="P20" s="59">
        <f>P16+P18</f>
        <v>109008</v>
      </c>
      <c r="Q20" s="59"/>
      <c r="R20" s="59"/>
      <c r="S20" s="59"/>
      <c r="T20" s="45"/>
      <c r="U20" s="45"/>
    </row>
    <row r="21" spans="3:21" s="5" customFormat="1" ht="11.25" customHeight="1" x14ac:dyDescent="0.3">
      <c r="C21" s="45"/>
      <c r="D21" s="59"/>
      <c r="E21" s="59"/>
      <c r="F21" s="59"/>
      <c r="G21" s="59"/>
      <c r="H21" s="59"/>
      <c r="I21" s="59"/>
      <c r="J21" s="59"/>
      <c r="K21" s="59"/>
      <c r="L21" s="59"/>
      <c r="M21" s="59"/>
      <c r="N21" s="59"/>
      <c r="O21" s="59"/>
      <c r="P21" s="59"/>
      <c r="Q21" s="59"/>
      <c r="R21" s="59"/>
      <c r="S21" s="59"/>
      <c r="T21" s="45"/>
      <c r="U21" s="45"/>
    </row>
    <row r="22" spans="3:21" s="5" customFormat="1" ht="15.75" customHeight="1" x14ac:dyDescent="0.3">
      <c r="C22" s="45"/>
      <c r="D22" s="59" t="s">
        <v>24</v>
      </c>
      <c r="E22" s="59"/>
      <c r="F22" s="59"/>
      <c r="G22" s="59"/>
      <c r="H22" s="59"/>
      <c r="I22" s="59"/>
      <c r="J22" s="59"/>
      <c r="K22" s="59"/>
      <c r="L22" s="59"/>
      <c r="M22" s="59"/>
      <c r="N22" s="59"/>
      <c r="O22" s="59"/>
      <c r="P22" s="59"/>
      <c r="Q22" s="59"/>
      <c r="R22" s="59"/>
      <c r="S22" s="59"/>
      <c r="T22" s="45"/>
      <c r="U22" s="45"/>
    </row>
    <row r="23" spans="3:21" s="5" customFormat="1" ht="15.75" customHeight="1" x14ac:dyDescent="0.3">
      <c r="C23" s="45"/>
      <c r="D23" s="59" t="s">
        <v>25</v>
      </c>
      <c r="E23" s="59"/>
      <c r="F23" s="59">
        <f>'BWA - Monatswerte'!R25</f>
        <v>69834</v>
      </c>
      <c r="G23" s="59">
        <f>IF(F23&gt;0,100/(F11/F23)," ")</f>
        <v>40.004124490883157</v>
      </c>
      <c r="H23" s="59">
        <f>'BWA - Monatswerte'!T25</f>
        <v>61234</v>
      </c>
      <c r="I23" s="59">
        <f>IF(H23&gt;0,100/(H11/H23)," ")</f>
        <v>45.437613623715357</v>
      </c>
      <c r="J23" s="59">
        <f>'BWA - Monatswerte'!V25</f>
        <v>65767</v>
      </c>
      <c r="K23" s="59">
        <f>IF(J23&gt;0,100/(J11/J23)," ")</f>
        <v>43.92255599930543</v>
      </c>
      <c r="L23" s="59">
        <f>'BWA - Monatswerte'!X25</f>
        <v>68343</v>
      </c>
      <c r="M23" s="59">
        <f>IF(L23&gt;0,100/(L11/L23)," ")</f>
        <v>44.143236382661264</v>
      </c>
      <c r="N23" s="59">
        <f>'BWA - Monatswerte'!Z25</f>
        <v>65434</v>
      </c>
      <c r="O23" s="59">
        <f>IF(N23&gt;0,100/(N11/N23)," ")</f>
        <v>47.803217369705294</v>
      </c>
      <c r="P23" s="59">
        <f>'BWA - Monatswerte'!AB25</f>
        <v>54232</v>
      </c>
      <c r="Q23" s="59">
        <f>IF(P23&gt;0,100/(P11/P23)," ")</f>
        <v>44.327470084352314</v>
      </c>
      <c r="R23" s="59">
        <v>43</v>
      </c>
      <c r="S23" s="59">
        <f>AVERAGE('BWA - Relationen 1. HJ'!G22,'BWA - Relationen 1. HJ'!I22,'BWA - Relationen 1. HJ'!K22,'BWA - Relationen 1. HJ'!M22,'BWA - Relationen 1. HJ'!O22,'BWA - Relationen 1. HJ'!Q22,'BWA - Relationen 2. HJ'!G23,'BWA - Relationen 2. HJ'!I23,'BWA - Relationen 2. HJ'!K23,'BWA - Relationen 2. HJ'!M23,'BWA - Relationen 2. HJ'!O23,'BWA - Relationen 2. HJ'!Q23)</f>
        <v>48.291683094042291</v>
      </c>
      <c r="T23" s="45"/>
      <c r="U23" s="45"/>
    </row>
    <row r="24" spans="3:21" s="5" customFormat="1" ht="15.75" customHeight="1" x14ac:dyDescent="0.3">
      <c r="C24" s="45"/>
      <c r="D24" s="59" t="s">
        <v>26</v>
      </c>
      <c r="E24" s="59"/>
      <c r="F24" s="59">
        <f>'BWA - Monatswerte'!R26</f>
        <v>5633</v>
      </c>
      <c r="G24" s="59">
        <f>IF(F24&gt;0,100/(F11/F24)," ")</f>
        <v>3.2268412701140536</v>
      </c>
      <c r="H24" s="59">
        <f>'BWA - Monatswerte'!T26</f>
        <v>5111</v>
      </c>
      <c r="I24" s="59">
        <f>IF(H24&gt;0,100/(H11/H24)," ")</f>
        <v>3.7925277334619527</v>
      </c>
      <c r="J24" s="59">
        <f>'BWA - Monatswerte'!V26</f>
        <v>5213</v>
      </c>
      <c r="K24" s="59">
        <f>IF(J24&gt;0,100/(J11/J24)," ")</f>
        <v>3.4815072061121719</v>
      </c>
      <c r="L24" s="59">
        <f>'BWA - Monatswerte'!X26</f>
        <v>5422</v>
      </c>
      <c r="M24" s="59">
        <f>IF(L24&gt;0,100/(L11/L24)," ")</f>
        <v>3.5021088870372883</v>
      </c>
      <c r="N24" s="59">
        <f>'BWA - Monatswerte'!Z26</f>
        <v>4821</v>
      </c>
      <c r="O24" s="59">
        <f>IF(N24&gt;0,100/(N11/N24)," ")</f>
        <v>3.5220116596776787</v>
      </c>
      <c r="P24" s="59">
        <f>'BWA - Monatswerte'!AB26</f>
        <v>4934</v>
      </c>
      <c r="Q24" s="59">
        <f>IF(P24&gt;0,100/(P11/P24)," ")</f>
        <v>4.0328908651016802</v>
      </c>
      <c r="R24" s="59">
        <v>3.8</v>
      </c>
      <c r="S24" s="59">
        <f>AVERAGE('BWA - Relationen 1. HJ'!G23,'BWA - Relationen 1. HJ'!I23,'BWA - Relationen 1. HJ'!K23,'BWA - Relationen 1. HJ'!M23,'BWA - Relationen 1. HJ'!O23,'BWA - Relationen 1. HJ'!Q23,'BWA - Relationen 2. HJ'!G24,'BWA - Relationen 2. HJ'!I24,'BWA - Relationen 2. HJ'!K24,'BWA - Relationen 2. HJ'!M24,'BWA - Relationen 2. HJ'!O24,'BWA - Relationen 2. HJ'!Q24)</f>
        <v>4.2664393785255896</v>
      </c>
      <c r="T24" s="45"/>
      <c r="U24" s="45"/>
    </row>
    <row r="25" spans="3:21" s="5" customFormat="1" ht="15.75" customHeight="1" x14ac:dyDescent="0.3">
      <c r="C25" s="45"/>
      <c r="D25" s="59" t="s">
        <v>27</v>
      </c>
      <c r="E25" s="59"/>
      <c r="F25" s="59">
        <f>'BWA - Monatswerte'!R27</f>
        <v>0</v>
      </c>
      <c r="G25" s="59" t="str">
        <f>IF(F25&gt;0,100/(F11/F25)," ")</f>
        <v xml:space="preserve"> </v>
      </c>
      <c r="H25" s="59">
        <f>'BWA - Monatswerte'!T27</f>
        <v>0</v>
      </c>
      <c r="I25" s="59" t="str">
        <f>IF(H25&gt;0,100/(H11/H25)," ")</f>
        <v xml:space="preserve"> </v>
      </c>
      <c r="J25" s="59">
        <f>'BWA - Monatswerte'!V27</f>
        <v>4123</v>
      </c>
      <c r="K25" s="59">
        <f>IF(J25&gt;0,100/(J11/J25)," ")</f>
        <v>2.7535496280069989</v>
      </c>
      <c r="L25" s="59">
        <f>'BWA - Monatswerte'!X27</f>
        <v>0</v>
      </c>
      <c r="M25" s="59" t="str">
        <f>IF(L25&gt;0,100/(L11/L25)," ")</f>
        <v xml:space="preserve"> </v>
      </c>
      <c r="N25" s="59">
        <f>'BWA - Monatswerte'!Z27</f>
        <v>0</v>
      </c>
      <c r="O25" s="59" t="str">
        <f>IF(N25&gt;0,100/(N11/N25)," ")</f>
        <v xml:space="preserve"> </v>
      </c>
      <c r="P25" s="59">
        <f>'BWA - Monatswerte'!AB27</f>
        <v>0</v>
      </c>
      <c r="Q25" s="59" t="str">
        <f>IF(P25&gt;0,100/(P11/P25)," ")</f>
        <v xml:space="preserve"> </v>
      </c>
      <c r="R25" s="59"/>
      <c r="S25" s="59">
        <f>AVERAGE('BWA - Relationen 1. HJ'!G24,'BWA - Relationen 1. HJ'!I24,'BWA - Relationen 1. HJ'!K24,'BWA - Relationen 1. HJ'!M24,'BWA - Relationen 1. HJ'!O24,'BWA - Relationen 1. HJ'!Q24,'BWA - Relationen 2. HJ'!G25,'BWA - Relationen 2. HJ'!I25,'BWA - Relationen 2. HJ'!K25,'BWA - Relationen 2. HJ'!M25,'BWA - Relationen 2. HJ'!O25,'BWA - Relationen 2. HJ'!Q25)</f>
        <v>3.1323056730958179</v>
      </c>
      <c r="T25" s="45"/>
      <c r="U25" s="45"/>
    </row>
    <row r="26" spans="3:21" s="5" customFormat="1" ht="15.75" customHeight="1" x14ac:dyDescent="0.3">
      <c r="C26" s="45"/>
      <c r="D26" s="59" t="s">
        <v>28</v>
      </c>
      <c r="E26" s="59"/>
      <c r="F26" s="59">
        <f>'BWA - Monatswerte'!R28</f>
        <v>1212</v>
      </c>
      <c r="G26" s="59">
        <f>IF(F26&gt;0,100/(F11/F26)," ")</f>
        <v>0.69428929866469613</v>
      </c>
      <c r="H26" s="59">
        <f>'BWA - Monatswerte'!T28</f>
        <v>2211</v>
      </c>
      <c r="I26" s="59">
        <f>IF(H26&gt;0,100/(H11/H26)," ")</f>
        <v>1.6406336956925018</v>
      </c>
      <c r="J26" s="59">
        <f>'BWA - Monatswerte'!V28</f>
        <v>1111</v>
      </c>
      <c r="K26" s="59">
        <f>IF(J26&gt;0,100/(J11/J26)," ")</f>
        <v>0.74198244887600673</v>
      </c>
      <c r="L26" s="59">
        <f>'BWA - Monatswerte'!X28</f>
        <v>2121</v>
      </c>
      <c r="M26" s="59">
        <f>IF(L26&gt;0,100/(L11/L26)," ")</f>
        <v>1.3699691902261322</v>
      </c>
      <c r="N26" s="59">
        <f>'BWA - Monatswerte'!Z28</f>
        <v>2234</v>
      </c>
      <c r="O26" s="59">
        <f>IF(N26&gt;0,100/(N11/N26)," ")</f>
        <v>1.6320626525036164</v>
      </c>
      <c r="P26" s="59">
        <f>'BWA - Monatswerte'!AB28</f>
        <v>3243</v>
      </c>
      <c r="Q26" s="59">
        <f>IF(P26&gt;0,100/(P11/P26)," ")</f>
        <v>2.6507225528019354</v>
      </c>
      <c r="R26" s="59">
        <v>1.9</v>
      </c>
      <c r="S26" s="59">
        <f>AVERAGE('BWA - Relationen 1. HJ'!G25,'BWA - Relationen 1. HJ'!I25,'BWA - Relationen 1. HJ'!K25,'BWA - Relationen 1. HJ'!M25,'BWA - Relationen 1. HJ'!O25,'BWA - Relationen 1. HJ'!Q25,'BWA - Relationen 2. HJ'!G26,'BWA - Relationen 2. HJ'!I26,'BWA - Relationen 2. HJ'!K26,'BWA - Relationen 2. HJ'!M26,'BWA - Relationen 2. HJ'!O26,'BWA - Relationen 2. HJ'!Q26)</f>
        <v>1.86618754654074</v>
      </c>
      <c r="T26" s="45"/>
      <c r="U26" s="45"/>
    </row>
    <row r="27" spans="3:21" s="5" customFormat="1" ht="15.75" customHeight="1" x14ac:dyDescent="0.3">
      <c r="C27" s="45"/>
      <c r="D27" s="59" t="s">
        <v>29</v>
      </c>
      <c r="E27" s="59"/>
      <c r="F27" s="59">
        <f>'BWA - Monatswerte'!R29</f>
        <v>1649</v>
      </c>
      <c r="G27" s="59">
        <f>IF(F27&gt;0,100/(F11/F27)," ")</f>
        <v>0.94462298143406254</v>
      </c>
      <c r="H27" s="59">
        <f>'BWA - Monatswerte'!T29</f>
        <v>1474</v>
      </c>
      <c r="I27" s="59">
        <f>IF(H27&gt;0,100/(H11/H27)," ")</f>
        <v>1.0937557971283345</v>
      </c>
      <c r="J27" s="59">
        <f>'BWA - Monatswerte'!V29</f>
        <v>1243</v>
      </c>
      <c r="K27" s="59">
        <f>IF(J27&gt;0,100/(J11/J27)," ")</f>
        <v>0.83013877943553227</v>
      </c>
      <c r="L27" s="59">
        <f>'BWA - Monatswerte'!X29</f>
        <v>1167</v>
      </c>
      <c r="M27" s="59">
        <f>IF(L27&gt;0,100/(L11/L27)," ")</f>
        <v>0.75377371286840933</v>
      </c>
      <c r="N27" s="59">
        <f>'BWA - Monatswerte'!Z29</f>
        <v>972</v>
      </c>
      <c r="O27" s="59">
        <f>IF(N27&gt;0,100/(N11/N27)," ")</f>
        <v>0.71010067065063331</v>
      </c>
      <c r="P27" s="59">
        <f>'BWA - Monatswerte'!AB29</f>
        <v>1189</v>
      </c>
      <c r="Q27" s="59">
        <f>IF(P27&gt;0,100/(P11/P27)," ")</f>
        <v>0.97184986595174261</v>
      </c>
      <c r="R27" s="59">
        <v>1</v>
      </c>
      <c r="S27" s="59">
        <f>AVERAGE('BWA - Relationen 1. HJ'!G26,'BWA - Relationen 1. HJ'!I26,'BWA - Relationen 1. HJ'!K26,'BWA - Relationen 1. HJ'!M26,'BWA - Relationen 1. HJ'!O26,'BWA - Relationen 1. HJ'!Q26,'BWA - Relationen 2. HJ'!G27,'BWA - Relationen 2. HJ'!I27,'BWA - Relationen 2. HJ'!K27,'BWA - Relationen 2. HJ'!M27,'BWA - Relationen 2. HJ'!O27,'BWA - Relationen 2. HJ'!Q27)</f>
        <v>1.1468049450236584</v>
      </c>
      <c r="T27" s="45"/>
      <c r="U27" s="45"/>
    </row>
    <row r="28" spans="3:21" s="5" customFormat="1" ht="15.75" customHeight="1" x14ac:dyDescent="0.3">
      <c r="C28" s="45"/>
      <c r="D28" s="59" t="s">
        <v>30</v>
      </c>
      <c r="E28" s="59"/>
      <c r="F28" s="59">
        <f>'BWA - Monatswerte'!R30</f>
        <v>5132</v>
      </c>
      <c r="G28" s="59">
        <f>IF(F28&gt;0,100/(F11/F28)," ")</f>
        <v>2.939845446161073</v>
      </c>
      <c r="H28" s="59">
        <f>'BWA - Monatswerte'!T30</f>
        <v>4452</v>
      </c>
      <c r="I28" s="59">
        <f>IF(H28&gt;0,100/(H11/H28)," ")</f>
        <v>3.3035283641895155</v>
      </c>
      <c r="J28" s="59">
        <f>'BWA - Monatswerte'!V30</f>
        <v>5345</v>
      </c>
      <c r="K28" s="59">
        <f>IF(J28&gt;0,100/(J11/J28)," ")</f>
        <v>3.5696635366716976</v>
      </c>
      <c r="L28" s="59">
        <f>'BWA - Monatswerte'!X30</f>
        <v>5623</v>
      </c>
      <c r="M28" s="59">
        <f>IF(L28&gt;0,100/(L11/L28)," ")</f>
        <v>3.6319362360403304</v>
      </c>
      <c r="N28" s="59">
        <f>'BWA - Monatswerte'!Z30</f>
        <v>5312</v>
      </c>
      <c r="O28" s="59">
        <f>IF(N28&gt;0,100/(N11/N28)," ")</f>
        <v>3.8807147762306218</v>
      </c>
      <c r="P28" s="59">
        <f>'BWA - Monatswerte'!AB30</f>
        <v>4123</v>
      </c>
      <c r="Q28" s="59">
        <f>IF(P28&gt;0,100/(P11/P28)," ")</f>
        <v>3.3700058850454457</v>
      </c>
      <c r="R28" s="59">
        <v>3.3</v>
      </c>
      <c r="S28" s="59">
        <f>AVERAGE('BWA - Relationen 1. HJ'!G27,'BWA - Relationen 1. HJ'!I27,'BWA - Relationen 1. HJ'!K27,'BWA - Relationen 1. HJ'!M27,'BWA - Relationen 1. HJ'!O27,'BWA - Relationen 1. HJ'!Q27,'BWA - Relationen 2. HJ'!G28,'BWA - Relationen 2. HJ'!I28,'BWA - Relationen 2. HJ'!K28,'BWA - Relationen 2. HJ'!M28,'BWA - Relationen 2. HJ'!O28,'BWA - Relationen 2. HJ'!Q28)</f>
        <v>3.7823489541857676</v>
      </c>
      <c r="T28" s="45"/>
      <c r="U28" s="45"/>
    </row>
    <row r="29" spans="3:21" s="5" customFormat="1" ht="15.75" customHeight="1" x14ac:dyDescent="0.3">
      <c r="C29" s="45"/>
      <c r="D29" s="59" t="s">
        <v>31</v>
      </c>
      <c r="E29" s="59"/>
      <c r="F29" s="59">
        <f>'BWA - Monatswerte'!R31</f>
        <v>860</v>
      </c>
      <c r="G29" s="59">
        <f>IF(F29&gt;0,100/(F11/F29)," ")</f>
        <v>0.49264752215481733</v>
      </c>
      <c r="H29" s="59">
        <f>'BWA - Monatswerte'!T31</f>
        <v>554</v>
      </c>
      <c r="I29" s="59">
        <f>IF(H29&gt;0,100/(H11/H29)," ")</f>
        <v>0.41108596445664675</v>
      </c>
      <c r="J29" s="59">
        <f>'BWA - Monatswerte'!V31</f>
        <v>489</v>
      </c>
      <c r="K29" s="59">
        <f>IF(J29&gt;0,100/(J11/J29)," ")</f>
        <v>0.32657913366369695</v>
      </c>
      <c r="L29" s="59">
        <f>'BWA - Monatswerte'!X31</f>
        <v>663</v>
      </c>
      <c r="M29" s="59">
        <f>IF(L29&gt;0,100/(L11/L29)," ")</f>
        <v>0.42823647954734823</v>
      </c>
      <c r="N29" s="59">
        <f>'BWA - Monatswerte'!Z31</f>
        <v>637</v>
      </c>
      <c r="O29" s="59">
        <f>IF(N29&gt;0,100/(N11/N29)," ")</f>
        <v>0.46536432839964353</v>
      </c>
      <c r="P29" s="59">
        <f>'BWA - Monatswerte'!AB31</f>
        <v>432</v>
      </c>
      <c r="Q29" s="59">
        <f>IF(P29&gt;0,100/(P11/P29)," ")</f>
        <v>0.35310272673772314</v>
      </c>
      <c r="R29" s="59">
        <v>0.5</v>
      </c>
      <c r="S29" s="59">
        <f>AVERAGE('BWA - Relationen 1. HJ'!G28,'BWA - Relationen 1. HJ'!I28,'BWA - Relationen 1. HJ'!K28,'BWA - Relationen 1. HJ'!M28,'BWA - Relationen 1. HJ'!O28,'BWA - Relationen 1. HJ'!Q28,'BWA - Relationen 2. HJ'!G29,'BWA - Relationen 2. HJ'!I29,'BWA - Relationen 2. HJ'!K29,'BWA - Relationen 2. HJ'!M29,'BWA - Relationen 2. HJ'!O29,'BWA - Relationen 2. HJ'!Q29)</f>
        <v>0.48468367643436405</v>
      </c>
      <c r="T29" s="45"/>
      <c r="U29" s="45"/>
    </row>
    <row r="30" spans="3:21" s="5" customFormat="1" ht="15.75" customHeight="1" x14ac:dyDescent="0.3">
      <c r="C30" s="45"/>
      <c r="D30" s="59" t="s">
        <v>32</v>
      </c>
      <c r="E30" s="59"/>
      <c r="F30" s="59">
        <f>'BWA - Monatswerte'!R32</f>
        <v>932</v>
      </c>
      <c r="G30" s="59">
        <f>IF(F30&gt;0,100/(F11/F30)," ")</f>
        <v>0.53389243098638339</v>
      </c>
      <c r="H30" s="59">
        <f>'BWA - Monatswerte'!T32</f>
        <v>1556</v>
      </c>
      <c r="I30" s="59">
        <f>IF(H30&gt;0,100/(H11/H30)," ")</f>
        <v>1.1546024561273327</v>
      </c>
      <c r="J30" s="59">
        <f>'BWA - Monatswerte'!V32</f>
        <v>689</v>
      </c>
      <c r="K30" s="59">
        <f>IF(J30&gt;0,100/(J11/J30)," ")</f>
        <v>0.46014933148115994</v>
      </c>
      <c r="L30" s="59">
        <f>'BWA - Monatswerte'!X32</f>
        <v>359</v>
      </c>
      <c r="M30" s="59">
        <f>IF(L30&gt;0,100/(L11/L30)," ")</f>
        <v>0.23188068802035899</v>
      </c>
      <c r="N30" s="59">
        <f>'BWA - Monatswerte'!Z32</f>
        <v>432</v>
      </c>
      <c r="O30" s="59">
        <f>IF(N30&gt;0,100/(N11/N30)," ")</f>
        <v>0.31560029806694817</v>
      </c>
      <c r="P30" s="59">
        <f>'BWA - Monatswerte'!AB32</f>
        <v>123</v>
      </c>
      <c r="Q30" s="59">
        <f>IF(P30&gt;0,100/(P11/P30)," ")</f>
        <v>0.10053619302949061</v>
      </c>
      <c r="R30" s="59">
        <v>1</v>
      </c>
      <c r="S30" s="59">
        <f>AVERAGE('BWA - Relationen 1. HJ'!G29,'BWA - Relationen 1. HJ'!I29,'BWA - Relationen 1. HJ'!K29,'BWA - Relationen 1. HJ'!M29,'BWA - Relationen 1. HJ'!O29,'BWA - Relationen 1. HJ'!Q29,'BWA - Relationen 2. HJ'!G30,'BWA - Relationen 2. HJ'!I30,'BWA - Relationen 2. HJ'!K30,'BWA - Relationen 2. HJ'!M30,'BWA - Relationen 2. HJ'!O30,'BWA - Relationen 2. HJ'!Q30)</f>
        <v>0.61390095765665331</v>
      </c>
      <c r="T30" s="45"/>
      <c r="U30" s="45"/>
    </row>
    <row r="31" spans="3:21" s="5" customFormat="1" ht="15.75" customHeight="1" x14ac:dyDescent="0.3">
      <c r="C31" s="45"/>
      <c r="D31" s="59" t="s">
        <v>33</v>
      </c>
      <c r="E31" s="59"/>
      <c r="F31" s="59">
        <f>'BWA - Monatswerte'!R33</f>
        <v>4111</v>
      </c>
      <c r="G31" s="59">
        <f>IF(F31&gt;0,100/(F11/F31)," ")</f>
        <v>2.3549697250912258</v>
      </c>
      <c r="H31" s="59">
        <f>'BWA - Monatswerte'!T33</f>
        <v>4111</v>
      </c>
      <c r="I31" s="59">
        <f>IF(H31&gt;0,100/(H11/H31)," ")</f>
        <v>3.0504953066449003</v>
      </c>
      <c r="J31" s="59">
        <f>'BWA - Monatswerte'!V33</f>
        <v>4111</v>
      </c>
      <c r="K31" s="59">
        <f>IF(J31&gt;0,100/(J11/J31)," ")</f>
        <v>2.7455354161379515</v>
      </c>
      <c r="L31" s="59">
        <f>'BWA - Monatswerte'!X33</f>
        <v>4111</v>
      </c>
      <c r="M31" s="59">
        <f>IF(L31&gt;0,100/(L11/L31)," ")</f>
        <v>2.6553245360771469</v>
      </c>
      <c r="N31" s="59">
        <f>'BWA - Monatswerte'!Z33</f>
        <v>4111</v>
      </c>
      <c r="O31" s="59">
        <f>IF(N31&gt;0,100/(N11/N31)," ")</f>
        <v>3.0033167253546851</v>
      </c>
      <c r="P31" s="59">
        <f>'BWA - Monatswerte'!AB33</f>
        <v>5543</v>
      </c>
      <c r="Q31" s="59">
        <f>IF(P31&gt;0,100/(P11/P31)," ")</f>
        <v>4.5306676257111098</v>
      </c>
      <c r="R31" s="59">
        <v>3.5</v>
      </c>
      <c r="S31" s="59">
        <f>AVERAGE('BWA - Relationen 1. HJ'!G30,'BWA - Relationen 1. HJ'!I30,'BWA - Relationen 1. HJ'!K30,'BWA - Relationen 1. HJ'!M30,'BWA - Relationen 1. HJ'!O30,'BWA - Relationen 1. HJ'!Q30,'BWA - Relationen 2. HJ'!G31,'BWA - Relationen 2. HJ'!I31,'BWA - Relationen 2. HJ'!K31,'BWA - Relationen 2. HJ'!M31,'BWA - Relationen 2. HJ'!O31,'BWA - Relationen 2. HJ'!Q31)</f>
        <v>2.8839011502761305</v>
      </c>
      <c r="T31" s="45"/>
      <c r="U31" s="45"/>
    </row>
    <row r="32" spans="3:21" s="5" customFormat="1" ht="15.75" customHeight="1" x14ac:dyDescent="0.3">
      <c r="C32" s="45"/>
      <c r="D32" s="59" t="s">
        <v>34</v>
      </c>
      <c r="E32" s="59"/>
      <c r="F32" s="59">
        <f>'BWA - Monatswerte'!R34</f>
        <v>2229</v>
      </c>
      <c r="G32" s="59">
        <f>IF(F32&gt;0,100/(F11/F32)," ")</f>
        <v>1.2768736359105675</v>
      </c>
      <c r="H32" s="59">
        <f>'BWA - Monatswerte'!T34</f>
        <v>1588</v>
      </c>
      <c r="I32" s="59">
        <f>IF(H32&gt;0,100/(H11/H32)," ")</f>
        <v>1.1783474937854785</v>
      </c>
      <c r="J32" s="59">
        <f>'BWA - Monatswerte'!V34</f>
        <v>3212</v>
      </c>
      <c r="K32" s="59">
        <f>IF(J32&gt;0,100/(J11/J32)," ")</f>
        <v>2.1451373769484552</v>
      </c>
      <c r="L32" s="59">
        <f>'BWA - Monatswerte'!X34</f>
        <v>345</v>
      </c>
      <c r="M32" s="59">
        <f>IF(L32&gt;0,100/(L11/L32)," ")</f>
        <v>0.22283798709477395</v>
      </c>
      <c r="N32" s="59">
        <f>'BWA - Monatswerte'!Z34</f>
        <v>320</v>
      </c>
      <c r="O32" s="59">
        <f>IF(N32&gt;0,100/(N11/N32)," ")</f>
        <v>0.23377799856810974</v>
      </c>
      <c r="P32" s="59">
        <f>'BWA - Monatswerte'!AB34</f>
        <v>564</v>
      </c>
      <c r="Q32" s="59">
        <f>IF(P32&gt;0,100/(P11/P32)," ")</f>
        <v>0.46099522657424968</v>
      </c>
      <c r="R32" s="59">
        <v>1.5</v>
      </c>
      <c r="S32" s="59">
        <f>AVERAGE('BWA - Relationen 1. HJ'!G31,'BWA - Relationen 1. HJ'!I31,'BWA - Relationen 1. HJ'!K31,'BWA - Relationen 1. HJ'!M31,'BWA - Relationen 1. HJ'!O31,'BWA - Relationen 1. HJ'!Q31,'BWA - Relationen 2. HJ'!G32,'BWA - Relationen 2. HJ'!I32,'BWA - Relationen 2. HJ'!K32,'BWA - Relationen 2. HJ'!M32,'BWA - Relationen 2. HJ'!O32,'BWA - Relationen 2. HJ'!Q32)</f>
        <v>1.6877973127685533</v>
      </c>
      <c r="T32" s="45"/>
      <c r="U32" s="45"/>
    </row>
    <row r="33" spans="3:21" s="5" customFormat="1" ht="15.75" customHeight="1" x14ac:dyDescent="0.3">
      <c r="C33" s="45"/>
      <c r="D33" s="59" t="s">
        <v>35</v>
      </c>
      <c r="E33" s="59"/>
      <c r="F33" s="59">
        <f>'BWA - Monatswerte'!R35</f>
        <v>11212</v>
      </c>
      <c r="G33" s="59">
        <f>IF(F33&gt;0,100/(F11/F33)," ")</f>
        <v>6.4227488586044332</v>
      </c>
      <c r="H33" s="59">
        <f>'BWA - Monatswerte'!T35</f>
        <v>17345</v>
      </c>
      <c r="I33" s="59">
        <f>IF(H33&gt;0,100/(H11/H33)," ")</f>
        <v>12.870552443141765</v>
      </c>
      <c r="J33" s="59">
        <f>'BWA - Monatswerte'!V35</f>
        <v>19832</v>
      </c>
      <c r="K33" s="59">
        <f>IF(J33&gt;0,100/(J11/J33)," ")</f>
        <v>13.244820815579628</v>
      </c>
      <c r="L33" s="59">
        <f>'BWA - Monatswerte'!X35</f>
        <v>21654</v>
      </c>
      <c r="M33" s="59">
        <f>IF(L33&gt;0,100/(L11/L33)," ")</f>
        <v>13.986474703044161</v>
      </c>
      <c r="N33" s="59">
        <f>'BWA - Monatswerte'!Z35</f>
        <v>14234</v>
      </c>
      <c r="O33" s="59">
        <f>IF(N33&gt;0,100/(N11/N33)," ")</f>
        <v>10.398737598807733</v>
      </c>
      <c r="P33" s="59">
        <f>'BWA - Monatswerte'!AB35</f>
        <v>12123</v>
      </c>
      <c r="Q33" s="59">
        <f>IF(P33&gt;0,100/(P11/P33)," ")</f>
        <v>9.9089452690773552</v>
      </c>
      <c r="R33" s="59">
        <v>12</v>
      </c>
      <c r="S33" s="59">
        <f>AVERAGE('BWA - Relationen 1. HJ'!G32,'BWA - Relationen 1. HJ'!I32,'BWA - Relationen 1. HJ'!K32,'BWA - Relationen 1. HJ'!M32,'BWA - Relationen 1. HJ'!O32,'BWA - Relationen 1. HJ'!Q32,'BWA - Relationen 2. HJ'!G33,'BWA - Relationen 2. HJ'!I33,'BWA - Relationen 2. HJ'!K33,'BWA - Relationen 2. HJ'!M33,'BWA - Relationen 2. HJ'!O33,'BWA - Relationen 2. HJ'!Q33)</f>
        <v>10.120566905896267</v>
      </c>
      <c r="T33" s="45"/>
      <c r="U33" s="45"/>
    </row>
    <row r="34" spans="3:21" s="5" customFormat="1" ht="15.75" customHeight="1" x14ac:dyDescent="0.3">
      <c r="C34" s="45"/>
      <c r="D34" s="59" t="s">
        <v>36</v>
      </c>
      <c r="E34" s="59"/>
      <c r="F34" s="59">
        <f>SUM(F23:F33)</f>
        <v>102804</v>
      </c>
      <c r="G34" s="59">
        <f>IF(F34&gt;0,100/(F11/F34)," ")</f>
        <v>58.890855660004469</v>
      </c>
      <c r="H34" s="59">
        <f>SUM(H23:H33)</f>
        <v>99636</v>
      </c>
      <c r="I34" s="59">
        <f>IF(H34&gt;0,100/(H11/H34)," ")</f>
        <v>73.933142878343773</v>
      </c>
      <c r="J34" s="59">
        <f>SUM(J23:J33)</f>
        <v>111135</v>
      </c>
      <c r="K34" s="59">
        <f>IF(J34&gt;0,100/(J11/J34)," ")</f>
        <v>74.221619672218736</v>
      </c>
      <c r="L34" s="59">
        <f>SUM(L23:L33)</f>
        <v>109808</v>
      </c>
      <c r="M34" s="59">
        <f>IF(L34&gt;0,100/(L11/L34)," ")</f>
        <v>70.925778802617216</v>
      </c>
      <c r="N34" s="59">
        <f>SUM(N23:N33)</f>
        <v>98507</v>
      </c>
      <c r="O34" s="59">
        <f>IF(N34&gt;0,100/(N11/N34)," ")</f>
        <v>71.96490407796496</v>
      </c>
      <c r="P34" s="59">
        <f>SUM(P23:P33)</f>
        <v>86506</v>
      </c>
      <c r="Q34" s="59">
        <f>IF(P34&gt;0,100/(P11/P34)," ")</f>
        <v>70.70718629438305</v>
      </c>
      <c r="R34" s="59"/>
      <c r="S34" s="59">
        <f>AVERAGE('BWA - Relationen 1. HJ'!G33,'BWA - Relationen 1. HJ'!I33,'BWA - Relationen 1. HJ'!K33,'BWA - Relationen 1. HJ'!M33,'BWA - Relationen 1. HJ'!O33,'BWA - Relationen 1. HJ'!Q33,'BWA - Relationen 2. HJ'!G34,'BWA - Relationen 2. HJ'!I34,'BWA - Relationen 2. HJ'!K34,'BWA - Relationen 2. HJ'!M34,'BWA - Relationen 2. HJ'!O34,'BWA - Relationen 2. HJ'!Q34)</f>
        <v>75.666364866865976</v>
      </c>
      <c r="T34" s="45"/>
      <c r="U34" s="45"/>
    </row>
    <row r="35" spans="3:21" s="5" customFormat="1" ht="11.25" customHeight="1" x14ac:dyDescent="0.3">
      <c r="C35" s="45"/>
      <c r="D35" s="59"/>
      <c r="E35" s="59"/>
      <c r="F35" s="59"/>
      <c r="G35" s="59"/>
      <c r="H35" s="59"/>
      <c r="I35" s="59"/>
      <c r="J35" s="59"/>
      <c r="K35" s="59"/>
      <c r="L35" s="59"/>
      <c r="M35" s="59"/>
      <c r="N35" s="59"/>
      <c r="O35" s="59"/>
      <c r="P35" s="59"/>
      <c r="Q35" s="59"/>
      <c r="R35" s="59"/>
      <c r="S35" s="59"/>
      <c r="T35" s="45"/>
      <c r="U35" s="45"/>
    </row>
    <row r="36" spans="3:21" s="5" customFormat="1" ht="15.75" customHeight="1" x14ac:dyDescent="0.3">
      <c r="C36" s="45"/>
      <c r="D36" s="59" t="s">
        <v>37</v>
      </c>
      <c r="E36" s="59"/>
      <c r="F36" s="59">
        <f>F20-F34</f>
        <v>39442</v>
      </c>
      <c r="G36" s="59"/>
      <c r="H36" s="59">
        <f>H20-H34</f>
        <v>9806</v>
      </c>
      <c r="I36" s="59"/>
      <c r="J36" s="59">
        <f>J20-J34</f>
        <v>15146</v>
      </c>
      <c r="K36" s="59"/>
      <c r="L36" s="59">
        <f>L20-L34</f>
        <v>19665</v>
      </c>
      <c r="M36" s="59"/>
      <c r="N36" s="59">
        <f>N20-N34</f>
        <v>19030</v>
      </c>
      <c r="O36" s="59"/>
      <c r="P36" s="59">
        <f>P20-P34</f>
        <v>22502</v>
      </c>
      <c r="Q36" s="59"/>
      <c r="R36" s="59"/>
      <c r="S36" s="59"/>
      <c r="T36" s="45"/>
      <c r="U36" s="45"/>
    </row>
    <row r="37" spans="3:21" s="5" customFormat="1" ht="11.25" customHeight="1" x14ac:dyDescent="0.3">
      <c r="C37" s="45"/>
      <c r="D37" s="59"/>
      <c r="E37" s="59"/>
      <c r="F37" s="59"/>
      <c r="G37" s="59"/>
      <c r="H37" s="59"/>
      <c r="I37" s="59"/>
      <c r="J37" s="59"/>
      <c r="K37" s="59"/>
      <c r="L37" s="59"/>
      <c r="M37" s="59"/>
      <c r="N37" s="59"/>
      <c r="O37" s="59"/>
      <c r="P37" s="59"/>
      <c r="Q37" s="59"/>
      <c r="R37" s="59"/>
      <c r="S37" s="59"/>
      <c r="T37" s="45"/>
      <c r="U37" s="45"/>
    </row>
    <row r="38" spans="3:21" s="5" customFormat="1" ht="15.75" customHeight="1" x14ac:dyDescent="0.3">
      <c r="C38" s="45"/>
      <c r="D38" s="59" t="s">
        <v>38</v>
      </c>
      <c r="E38" s="59"/>
      <c r="F38" s="59">
        <f>'BWA - Monatswerte'!R40</f>
        <v>2312</v>
      </c>
      <c r="G38" s="59">
        <f>IF(F38&gt;0,100/(F11/F38)," ")</f>
        <v>1.3244198502580671</v>
      </c>
      <c r="H38" s="59">
        <f>'BWA - Monatswerte'!T40</f>
        <v>2111</v>
      </c>
      <c r="I38" s="59">
        <f>IF(H38&gt;0,100/(H11/H38)," ")</f>
        <v>1.5664304530107964</v>
      </c>
      <c r="J38" s="59">
        <f>'BWA - Monatswerte'!V40</f>
        <v>1655</v>
      </c>
      <c r="K38" s="59">
        <f>IF(J38&gt;0,100/(J11/J38)," ")</f>
        <v>1.1052933869395061</v>
      </c>
      <c r="L38" s="59">
        <f>'BWA - Monatswerte'!X40</f>
        <v>1667</v>
      </c>
      <c r="M38" s="59">
        <f>IF(L38&gt;0,100/(L11/L38)," ")</f>
        <v>1.076727317353589</v>
      </c>
      <c r="N38" s="59">
        <f>'BWA - Monatswerte'!Z40</f>
        <v>1543</v>
      </c>
      <c r="O38" s="59">
        <f>IF(N38&gt;0,100/(N11/N38)," ")</f>
        <v>1.1272482868456042</v>
      </c>
      <c r="P38" s="59">
        <f>'BWA - Monatswerte'!AB40</f>
        <v>1238</v>
      </c>
      <c r="Q38" s="59">
        <f>IF(P38&gt;0,100/(P11/P38)," ")</f>
        <v>1.011900869678938</v>
      </c>
      <c r="R38" s="59">
        <v>1.5</v>
      </c>
      <c r="S38" s="59">
        <f>AVERAGE('BWA - Relationen 1. HJ'!G37,'BWA - Relationen 1. HJ'!I37,'BWA - Relationen 1. HJ'!K37,'BWA - Relationen 1. HJ'!M37,'BWA - Relationen 1. HJ'!O37,'BWA - Relationen 1. HJ'!Q37,'BWA - Relationen 2. HJ'!G38,'BWA - Relationen 2. HJ'!I38,'BWA - Relationen 2. HJ'!K38,'BWA - Relationen 2. HJ'!M38,'BWA - Relationen 2. HJ'!O38,'BWA - Relationen 2. HJ'!Q38)</f>
        <v>0.91095594631083887</v>
      </c>
      <c r="T38" s="45"/>
      <c r="U38" s="45"/>
    </row>
    <row r="39" spans="3:21" s="5" customFormat="1" ht="15.75" customHeight="1" x14ac:dyDescent="0.3">
      <c r="C39" s="45"/>
      <c r="D39" s="59" t="s">
        <v>39</v>
      </c>
      <c r="E39" s="59"/>
      <c r="F39" s="59">
        <f>'BWA - Monatswerte'!R41</f>
        <v>0</v>
      </c>
      <c r="G39" s="59" t="str">
        <f>IF(F39&gt;0,100/(F11/F39)," ")</f>
        <v xml:space="preserve"> </v>
      </c>
      <c r="H39" s="59">
        <f>'BWA - Monatswerte'!T41</f>
        <v>0</v>
      </c>
      <c r="I39" s="59" t="str">
        <f>IF(H39&gt;0,100/(H11/H39)," ")</f>
        <v xml:space="preserve"> </v>
      </c>
      <c r="J39" s="59">
        <f>'BWA - Monatswerte'!V41</f>
        <v>0</v>
      </c>
      <c r="K39" s="59" t="str">
        <f>IF(J39&gt;0,100/(J11/J39)," ")</f>
        <v xml:space="preserve"> </v>
      </c>
      <c r="L39" s="59">
        <f>'BWA - Monatswerte'!X41</f>
        <v>0</v>
      </c>
      <c r="M39" s="59" t="str">
        <f>IF(L39&gt;0,100/(L11/L39)," ")</f>
        <v xml:space="preserve"> </v>
      </c>
      <c r="N39" s="59">
        <f>'BWA - Monatswerte'!Z41</f>
        <v>0</v>
      </c>
      <c r="O39" s="59" t="str">
        <f>IF(N39&gt;0,100/(N11/N39)," ")</f>
        <v xml:space="preserve"> </v>
      </c>
      <c r="P39" s="59">
        <f>'BWA - Monatswerte'!AB41</f>
        <v>0</v>
      </c>
      <c r="Q39" s="59" t="str">
        <f>IF(P39&gt;0,100/(P11/P39)," ")</f>
        <v xml:space="preserve"> </v>
      </c>
      <c r="R39" s="59"/>
      <c r="S39" s="59"/>
      <c r="T39" s="45"/>
      <c r="U39" s="45"/>
    </row>
    <row r="40" spans="3:21" s="5" customFormat="1" ht="15.75" customHeight="1" x14ac:dyDescent="0.3">
      <c r="C40" s="45"/>
      <c r="D40" s="59" t="s">
        <v>40</v>
      </c>
      <c r="E40" s="59"/>
      <c r="F40" s="59">
        <f>F38+F39</f>
        <v>2312</v>
      </c>
      <c r="G40" s="59"/>
      <c r="H40" s="59">
        <f>H38+H39</f>
        <v>2111</v>
      </c>
      <c r="I40" s="59"/>
      <c r="J40" s="59">
        <f>J38+J39</f>
        <v>1655</v>
      </c>
      <c r="K40" s="59"/>
      <c r="L40" s="59">
        <f>L38+L39</f>
        <v>1667</v>
      </c>
      <c r="M40" s="59"/>
      <c r="N40" s="59">
        <f>N38+N39</f>
        <v>1543</v>
      </c>
      <c r="O40" s="59"/>
      <c r="P40" s="59">
        <f>P38+P39</f>
        <v>1238</v>
      </c>
      <c r="Q40" s="59"/>
      <c r="R40" s="59"/>
      <c r="S40" s="59"/>
      <c r="T40" s="45"/>
      <c r="U40" s="45"/>
    </row>
    <row r="41" spans="3:21" s="5" customFormat="1" ht="11.25" customHeight="1" x14ac:dyDescent="0.3">
      <c r="C41" s="45"/>
      <c r="D41" s="59"/>
      <c r="E41" s="59"/>
      <c r="F41" s="59"/>
      <c r="G41" s="59"/>
      <c r="H41" s="59"/>
      <c r="I41" s="59"/>
      <c r="J41" s="59"/>
      <c r="K41" s="59"/>
      <c r="L41" s="59"/>
      <c r="M41" s="59"/>
      <c r="N41" s="59"/>
      <c r="O41" s="59"/>
      <c r="P41" s="59"/>
      <c r="Q41" s="59"/>
      <c r="R41" s="59"/>
      <c r="S41" s="59"/>
      <c r="T41" s="45"/>
      <c r="U41" s="45"/>
    </row>
    <row r="42" spans="3:21" s="5" customFormat="1" ht="15.75" customHeight="1" x14ac:dyDescent="0.3">
      <c r="C42" s="45"/>
      <c r="D42" s="59" t="s">
        <v>41</v>
      </c>
      <c r="E42" s="59"/>
      <c r="F42" s="59">
        <f>'BWA - Monatswerte'!R44</f>
        <v>159</v>
      </c>
      <c r="G42" s="59">
        <f>IF(F42&gt;0,100/(F11/F42)," ")</f>
        <v>9.108250700304181E-2</v>
      </c>
      <c r="H42" s="59">
        <f>'BWA - Monatswerte'!T44</f>
        <v>201</v>
      </c>
      <c r="I42" s="59">
        <f>IF(H42&gt;0,100/(H11/H42)," ")</f>
        <v>0.14914851779022745</v>
      </c>
      <c r="J42" s="59">
        <f>'BWA - Monatswerte'!V44</f>
        <v>178</v>
      </c>
      <c r="K42" s="59">
        <f>IF(J42&gt;0,100/(J11/J42)," ")</f>
        <v>0.11887747605754204</v>
      </c>
      <c r="L42" s="59">
        <f>'BWA - Monatswerte'!X44</f>
        <v>182</v>
      </c>
      <c r="M42" s="59">
        <f>IF(L42&gt;0,100/(L11/L42)," ")</f>
        <v>0.11755511203260539</v>
      </c>
      <c r="N42" s="59">
        <f>'BWA - Monatswerte'!Z44</f>
        <v>158</v>
      </c>
      <c r="O42" s="59">
        <f>IF(N42&gt;0,100/(N11/N42)," ")</f>
        <v>0.1154278867930042</v>
      </c>
      <c r="P42" s="59">
        <f>'BWA - Monatswerte'!AB44</f>
        <v>193</v>
      </c>
      <c r="Q42" s="59">
        <f>IF(P42&gt;0,100/(P11/P42)," ")</f>
        <v>0.15775191263976984</v>
      </c>
      <c r="R42" s="59"/>
      <c r="S42" s="59">
        <f>AVERAGE('BWA - Relationen 1. HJ'!G41,'BWA - Relationen 1. HJ'!I41,'BWA - Relationen 1. HJ'!K41,'BWA - Relationen 1. HJ'!M41,'BWA - Relationen 1. HJ'!O41,'BWA - Relationen 1. HJ'!Q41,'BWA - Relationen 2. HJ'!G42,'BWA - Relationen 2. HJ'!I42,'BWA - Relationen 2. HJ'!K42,'BWA - Relationen 2. HJ'!M42,'BWA - Relationen 2. HJ'!O42,'BWA - Relationen 2. HJ'!Q42)</f>
        <v>0.12869195902249109</v>
      </c>
      <c r="T42" s="45"/>
      <c r="U42" s="45"/>
    </row>
    <row r="43" spans="3:21" s="5" customFormat="1" ht="15.75" customHeight="1" x14ac:dyDescent="0.3">
      <c r="C43" s="45"/>
      <c r="D43" s="59" t="s">
        <v>42</v>
      </c>
      <c r="E43" s="59"/>
      <c r="F43" s="59">
        <f>'BWA - Monatswerte'!R45</f>
        <v>1545</v>
      </c>
      <c r="G43" s="59">
        <f>IF(F43&gt;0,100/(F11/F43)," ")</f>
        <v>0.88504700201068931</v>
      </c>
      <c r="H43" s="59">
        <f>'BWA - Monatswerte'!T45</f>
        <v>0</v>
      </c>
      <c r="I43" s="59" t="str">
        <f>IF(H43&gt;0,100/(H11/H43)," ")</f>
        <v xml:space="preserve"> </v>
      </c>
      <c r="J43" s="59">
        <f>'BWA - Monatswerte'!V45</f>
        <v>0</v>
      </c>
      <c r="K43" s="59" t="str">
        <f>IF(J43&gt;0,100/(J11/J43)," ")</f>
        <v xml:space="preserve"> </v>
      </c>
      <c r="L43" s="59">
        <f>'BWA - Monatswerte'!X45</f>
        <v>0</v>
      </c>
      <c r="M43" s="59" t="str">
        <f>IF(L43&gt;0,100/(L11/L43)," ")</f>
        <v xml:space="preserve"> </v>
      </c>
      <c r="N43" s="59">
        <f>'BWA - Monatswerte'!Z45</f>
        <v>0</v>
      </c>
      <c r="O43" s="59" t="str">
        <f>IF(N43&gt;0,100/(N11/N43)," ")</f>
        <v xml:space="preserve"> </v>
      </c>
      <c r="P43" s="59">
        <f>'BWA - Monatswerte'!AB45</f>
        <v>0</v>
      </c>
      <c r="Q43" s="59" t="str">
        <f>IF(P43&gt;0,100/(P11/P43)," ")</f>
        <v xml:space="preserve"> </v>
      </c>
      <c r="R43" s="59"/>
      <c r="S43" s="59">
        <f>AVERAGE('BWA - Relationen 1. HJ'!G42,'BWA - Relationen 1. HJ'!I42,'BWA - Relationen 1. HJ'!K42,'BWA - Relationen 1. HJ'!M42,'BWA - Relationen 1. HJ'!O42,'BWA - Relationen 1. HJ'!Q42,'BWA - Relationen 2. HJ'!G43,'BWA - Relationen 2. HJ'!I43,'BWA - Relationen 2. HJ'!K43,'BWA - Relationen 2. HJ'!M43,'BWA - Relationen 2. HJ'!O43,'BWA - Relationen 2. HJ'!Q43)</f>
        <v>0.88504700201068931</v>
      </c>
      <c r="T43" s="45"/>
      <c r="U43" s="45"/>
    </row>
    <row r="44" spans="3:21" s="5" customFormat="1" ht="15.75" customHeight="1" x14ac:dyDescent="0.3">
      <c r="C44" s="45"/>
      <c r="D44" s="59" t="s">
        <v>43</v>
      </c>
      <c r="E44" s="59"/>
      <c r="F44" s="59">
        <f>'BWA - Monatswerte'!R46</f>
        <v>0</v>
      </c>
      <c r="G44" s="59" t="str">
        <f>IF(F44&gt;0,100/(F11/F44)," ")</f>
        <v xml:space="preserve"> </v>
      </c>
      <c r="H44" s="59">
        <f>'BWA - Monatswerte'!T46</f>
        <v>0</v>
      </c>
      <c r="I44" s="59" t="str">
        <f>IF(H44&gt;0,100/(H11/H44)," ")</f>
        <v xml:space="preserve"> </v>
      </c>
      <c r="J44" s="59">
        <f>'BWA - Monatswerte'!V46</f>
        <v>0</v>
      </c>
      <c r="K44" s="59" t="str">
        <f>IF(J44&gt;0,100/(J11/J44)," ")</f>
        <v xml:space="preserve"> </v>
      </c>
      <c r="L44" s="59">
        <f>'BWA - Monatswerte'!X46</f>
        <v>0</v>
      </c>
      <c r="M44" s="59" t="str">
        <f>IF(L44&gt;0,100/(L11/L44)," ")</f>
        <v xml:space="preserve"> </v>
      </c>
      <c r="N44" s="59">
        <f>'BWA - Monatswerte'!Z46</f>
        <v>0</v>
      </c>
      <c r="O44" s="59" t="str">
        <f>IF(N44&gt;0,100/(N11/N44)," ")</f>
        <v xml:space="preserve"> </v>
      </c>
      <c r="P44" s="59">
        <f>'BWA - Monatswerte'!AB46</f>
        <v>0</v>
      </c>
      <c r="Q44" s="59" t="str">
        <f>IF(P44&gt;0,100/(P11/P44)," ")</f>
        <v xml:space="preserve"> </v>
      </c>
      <c r="R44" s="59"/>
      <c r="S44" s="59">
        <f>AVERAGE('BWA - Relationen 1. HJ'!G43,'BWA - Relationen 1. HJ'!I43,'BWA - Relationen 1. HJ'!K43,'BWA - Relationen 1. HJ'!M43,'BWA - Relationen 1. HJ'!O43,'BWA - Relationen 1. HJ'!Q43,'BWA - Relationen 2. HJ'!G44,'BWA - Relationen 2. HJ'!I44,'BWA - Relationen 2. HJ'!K44,'BWA - Relationen 2. HJ'!M44,'BWA - Relationen 2. HJ'!O44,'BWA - Relationen 2. HJ'!Q44)</f>
        <v>1.3397099209539822</v>
      </c>
      <c r="T44" s="45"/>
      <c r="U44" s="45"/>
    </row>
    <row r="45" spans="3:21" s="5" customFormat="1" ht="15.75" customHeight="1" x14ac:dyDescent="0.3">
      <c r="C45" s="45"/>
      <c r="D45" s="59" t="s">
        <v>44</v>
      </c>
      <c r="E45" s="59"/>
      <c r="F45" s="59">
        <f>F42+F43+F44</f>
        <v>1704</v>
      </c>
      <c r="G45" s="59"/>
      <c r="H45" s="59">
        <f>H42+H43+H44</f>
        <v>201</v>
      </c>
      <c r="I45" s="59"/>
      <c r="J45" s="59">
        <f>J42+J43+J44</f>
        <v>178</v>
      </c>
      <c r="K45" s="59"/>
      <c r="L45" s="59">
        <f>L42+L43+L44</f>
        <v>182</v>
      </c>
      <c r="M45" s="59"/>
      <c r="N45" s="59">
        <f>N42+N43+N44</f>
        <v>158</v>
      </c>
      <c r="O45" s="59"/>
      <c r="P45" s="59">
        <f>P42+P43+P44</f>
        <v>193</v>
      </c>
      <c r="Q45" s="59"/>
      <c r="R45" s="59"/>
      <c r="S45" s="59"/>
      <c r="T45" s="45"/>
      <c r="U45" s="45"/>
    </row>
    <row r="46" spans="3:21" s="5" customFormat="1" ht="11.25" customHeight="1" x14ac:dyDescent="0.3">
      <c r="C46" s="45"/>
      <c r="D46" s="59"/>
      <c r="E46" s="59"/>
      <c r="F46" s="59"/>
      <c r="G46" s="59"/>
      <c r="H46" s="59"/>
      <c r="I46" s="59"/>
      <c r="J46" s="59"/>
      <c r="K46" s="59"/>
      <c r="L46" s="59"/>
      <c r="M46" s="59"/>
      <c r="N46" s="59"/>
      <c r="O46" s="59"/>
      <c r="P46" s="59"/>
      <c r="Q46" s="59"/>
      <c r="R46" s="59"/>
      <c r="S46" s="59"/>
      <c r="T46" s="45"/>
      <c r="U46" s="45"/>
    </row>
    <row r="47" spans="3:21" s="5" customFormat="1" ht="15.75" customHeight="1" x14ac:dyDescent="0.3">
      <c r="C47" s="45"/>
      <c r="D47" s="59" t="s">
        <v>45</v>
      </c>
      <c r="E47" s="59"/>
      <c r="F47" s="59"/>
      <c r="G47" s="59"/>
      <c r="H47" s="59"/>
      <c r="I47" s="59"/>
      <c r="J47" s="59"/>
      <c r="K47" s="59"/>
      <c r="L47" s="59"/>
      <c r="M47" s="59"/>
      <c r="N47" s="59"/>
      <c r="O47" s="59"/>
      <c r="P47" s="59"/>
      <c r="Q47" s="59"/>
      <c r="R47" s="59"/>
      <c r="S47" s="59"/>
      <c r="T47" s="45"/>
      <c r="U47" s="45"/>
    </row>
    <row r="48" spans="3:21" s="5" customFormat="1" ht="11.25" customHeight="1" x14ac:dyDescent="0.3">
      <c r="C48" s="45"/>
      <c r="D48" s="59"/>
      <c r="E48" s="59"/>
      <c r="F48" s="59"/>
      <c r="G48" s="59"/>
      <c r="H48" s="59"/>
      <c r="I48" s="59"/>
      <c r="J48" s="59"/>
      <c r="K48" s="59"/>
      <c r="L48" s="59"/>
      <c r="M48" s="59"/>
      <c r="N48" s="59"/>
      <c r="O48" s="59"/>
      <c r="P48" s="59"/>
      <c r="Q48" s="59"/>
      <c r="R48" s="59"/>
      <c r="S48" s="59"/>
      <c r="T48" s="45"/>
      <c r="U48" s="45"/>
    </row>
    <row r="49" spans="3:21" s="5" customFormat="1" ht="15.75" customHeight="1" x14ac:dyDescent="0.3">
      <c r="C49" s="45"/>
      <c r="D49" s="59" t="s">
        <v>46</v>
      </c>
      <c r="E49" s="59"/>
      <c r="F49" s="59">
        <f>F36-F40+F45</f>
        <v>38834</v>
      </c>
      <c r="G49" s="59"/>
      <c r="H49" s="59">
        <f>H36-H40+H45</f>
        <v>7896</v>
      </c>
      <c r="I49" s="59"/>
      <c r="J49" s="59">
        <f>J36-J40+J45</f>
        <v>13669</v>
      </c>
      <c r="K49" s="59"/>
      <c r="L49" s="59">
        <f>L36-L40+L45</f>
        <v>18180</v>
      </c>
      <c r="M49" s="59"/>
      <c r="N49" s="59">
        <f>N36-N40+N45</f>
        <v>17645</v>
      </c>
      <c r="O49" s="59"/>
      <c r="P49" s="59">
        <f>P36-P40+P45</f>
        <v>21457</v>
      </c>
      <c r="Q49" s="59"/>
      <c r="R49" s="59"/>
      <c r="S49" s="59"/>
      <c r="T49" s="45"/>
      <c r="U49" s="45"/>
    </row>
    <row r="50" spans="3:21" s="5" customFormat="1" ht="11.25" customHeight="1" x14ac:dyDescent="0.3">
      <c r="C50" s="45"/>
      <c r="D50" s="59"/>
      <c r="E50" s="59"/>
      <c r="F50" s="59"/>
      <c r="G50" s="59"/>
      <c r="H50" s="59"/>
      <c r="I50" s="59"/>
      <c r="J50" s="59"/>
      <c r="K50" s="59"/>
      <c r="L50" s="59"/>
      <c r="M50" s="59"/>
      <c r="N50" s="59"/>
      <c r="O50" s="59"/>
      <c r="P50" s="59"/>
      <c r="Q50" s="59"/>
      <c r="R50" s="59"/>
      <c r="S50" s="59"/>
      <c r="T50" s="45"/>
      <c r="U50" s="45"/>
    </row>
    <row r="51" spans="3:21" s="5" customFormat="1" ht="15.75" customHeight="1" x14ac:dyDescent="0.3">
      <c r="C51" s="45"/>
      <c r="D51" s="59" t="s">
        <v>47</v>
      </c>
      <c r="E51" s="59"/>
      <c r="F51" s="59">
        <f>'BWA - Monatswerte'!R53</f>
        <v>0</v>
      </c>
      <c r="G51" s="59" t="str">
        <f>IF(F51&gt;0,100/(F11/F51)," ")</f>
        <v xml:space="preserve"> </v>
      </c>
      <c r="H51" s="59">
        <f>'BWA - Monatswerte'!T53</f>
        <v>0</v>
      </c>
      <c r="I51" s="59"/>
      <c r="J51" s="59">
        <f>'BWA - Monatswerte'!V53</f>
        <v>0</v>
      </c>
      <c r="K51" s="59"/>
      <c r="L51" s="59">
        <f>'BWA - Monatswerte'!X53</f>
        <v>0</v>
      </c>
      <c r="M51" s="59"/>
      <c r="N51" s="59">
        <f>'BWA - Monatswerte'!Z53</f>
        <v>0</v>
      </c>
      <c r="O51" s="59"/>
      <c r="P51" s="59">
        <f>'BWA - Monatswerte'!AB53</f>
        <v>0</v>
      </c>
      <c r="Q51" s="59"/>
      <c r="R51" s="59"/>
      <c r="S51" s="59"/>
      <c r="T51" s="45"/>
      <c r="U51" s="45"/>
    </row>
    <row r="52" spans="3:21" s="5" customFormat="1" ht="11.25" customHeight="1" x14ac:dyDescent="0.3">
      <c r="C52" s="45"/>
      <c r="D52" s="59"/>
      <c r="E52" s="59"/>
      <c r="F52" s="59"/>
      <c r="G52" s="59"/>
      <c r="H52" s="59"/>
      <c r="I52" s="59"/>
      <c r="J52" s="59"/>
      <c r="K52" s="59"/>
      <c r="L52" s="59"/>
      <c r="M52" s="59"/>
      <c r="N52" s="59"/>
      <c r="O52" s="59"/>
      <c r="P52" s="59"/>
      <c r="Q52" s="59"/>
      <c r="R52" s="59"/>
      <c r="S52" s="59"/>
      <c r="T52" s="45"/>
      <c r="U52" s="45"/>
    </row>
    <row r="53" spans="3:21" s="5" customFormat="1" ht="15.75" customHeight="1" x14ac:dyDescent="0.3">
      <c r="C53" s="45"/>
      <c r="D53" s="59" t="s">
        <v>48</v>
      </c>
      <c r="E53" s="59"/>
      <c r="F53" s="60">
        <f>F49-F51</f>
        <v>38834</v>
      </c>
      <c r="G53" s="60">
        <f>IF(F53&lt;&gt;0,100/(F11/F53)," ")</f>
        <v>22.245899855069972</v>
      </c>
      <c r="H53" s="60">
        <f>H49-H51</f>
        <v>7896</v>
      </c>
      <c r="I53" s="60">
        <f>IF(H53&lt;&gt;0,100/(H11/H53)," ")</f>
        <v>5.8590880421474418</v>
      </c>
      <c r="J53" s="60">
        <f>J49-J51</f>
        <v>13669</v>
      </c>
      <c r="K53" s="60">
        <f>IF(J53&lt;&gt;0,100/(J11/J53)," ")</f>
        <v>9.1288551698345071</v>
      </c>
      <c r="L53" s="60">
        <f>L49-L51</f>
        <v>18180</v>
      </c>
      <c r="M53" s="60">
        <f>IF(L53&lt;&gt;0,100/(L11/L53)," ")</f>
        <v>11.742593059081132</v>
      </c>
      <c r="N53" s="60">
        <f>N49-N51</f>
        <v>17645</v>
      </c>
      <c r="O53" s="60">
        <f>IF(N53&lt;&gt;0,100/(N11/N53)," ")</f>
        <v>12.890664952294676</v>
      </c>
      <c r="P53" s="60">
        <f>P49-P51</f>
        <v>21457</v>
      </c>
      <c r="Q53" s="60">
        <f>IF(P53&lt;&gt;0,100/(P11/P53)," ")</f>
        <v>17.538252795396588</v>
      </c>
      <c r="R53" s="60"/>
      <c r="S53" s="60">
        <f>AVERAGE('BWA - Relationen 1. HJ'!G52,'BWA - Relationen 1. HJ'!I52,'BWA - Relationen 1. HJ'!K52,'BWA - Relationen 1. HJ'!M52,'BWA - Relationen 1. HJ'!O52,'BWA - Relationen 1. HJ'!Q52,'BWA - Relationen 2. HJ'!G53,'BWA - Relationen 2. HJ'!I53,'BWA - Relationen 2. HJ'!K53,'BWA - Relationen 2. HJ'!M53,'BWA - Relationen 2. HJ'!O53,'BWA - Relationen 2. HJ'!Q53)</f>
        <v>8.3397580534637807</v>
      </c>
      <c r="T53" s="45"/>
      <c r="U53" s="45"/>
    </row>
    <row r="54" spans="3:21" s="18" customFormat="1" ht="7.5" customHeight="1" x14ac:dyDescent="0.3">
      <c r="C54" s="45"/>
      <c r="D54" s="59"/>
      <c r="E54" s="59"/>
      <c r="F54" s="59"/>
      <c r="G54" s="59"/>
      <c r="H54" s="59"/>
      <c r="I54" s="59"/>
      <c r="J54" s="59"/>
      <c r="K54" s="59"/>
      <c r="L54" s="59"/>
      <c r="M54" s="59"/>
      <c r="N54" s="59"/>
      <c r="O54" s="59"/>
      <c r="P54" s="59"/>
      <c r="Q54" s="59"/>
      <c r="R54" s="59"/>
      <c r="S54" s="59"/>
      <c r="T54" s="45"/>
      <c r="U54" s="45"/>
    </row>
    <row r="55" spans="3:21" s="7" customFormat="1" ht="14.25" customHeight="1" x14ac:dyDescent="0.25">
      <c r="C55" s="43"/>
      <c r="D55" s="43"/>
      <c r="E55" s="43"/>
      <c r="F55" s="44"/>
      <c r="G55" s="43"/>
      <c r="H55" s="44"/>
      <c r="I55" s="43"/>
      <c r="J55" s="44"/>
      <c r="K55" s="43"/>
      <c r="L55" s="44"/>
      <c r="M55" s="43"/>
      <c r="N55" s="44"/>
      <c r="O55" s="43"/>
      <c r="P55" s="44"/>
      <c r="Q55" s="43"/>
      <c r="R55" s="43"/>
      <c r="S55" s="43"/>
      <c r="T55" s="43"/>
      <c r="U55" s="43"/>
    </row>
    <row r="56" spans="3:21" s="7" customFormat="1" ht="11.25" customHeight="1" x14ac:dyDescent="0.25">
      <c r="C56" s="43"/>
      <c r="D56" s="43"/>
      <c r="E56" s="43"/>
      <c r="F56" s="44"/>
      <c r="G56" s="43"/>
      <c r="H56" s="44"/>
      <c r="I56" s="43"/>
      <c r="J56" s="44"/>
      <c r="K56" s="43"/>
      <c r="L56" s="44"/>
      <c r="M56" s="43"/>
      <c r="N56" s="44"/>
      <c r="O56" s="43"/>
      <c r="P56" s="44"/>
      <c r="Q56" s="43"/>
      <c r="R56" s="43"/>
      <c r="S56" s="43"/>
      <c r="T56" s="43"/>
      <c r="U56" s="43"/>
    </row>
    <row r="57" spans="3:21" s="7" customFormat="1" ht="13.8" x14ac:dyDescent="0.25">
      <c r="C57" s="43"/>
      <c r="D57" s="43"/>
      <c r="E57" s="43"/>
      <c r="F57" s="44"/>
      <c r="G57" s="43"/>
      <c r="H57" s="44"/>
      <c r="I57" s="43"/>
      <c r="J57" s="44"/>
      <c r="K57" s="43"/>
      <c r="L57" s="44"/>
      <c r="M57" s="43"/>
      <c r="N57" s="44"/>
      <c r="O57" s="43"/>
      <c r="P57" s="44"/>
      <c r="Q57" s="43"/>
      <c r="R57" s="43"/>
      <c r="S57" s="43"/>
      <c r="T57" s="43"/>
      <c r="U57" s="43"/>
    </row>
    <row r="58" spans="3:21" s="7" customFormat="1" ht="13.8" x14ac:dyDescent="0.25">
      <c r="C58" s="43"/>
      <c r="D58" s="43"/>
      <c r="E58" s="43"/>
      <c r="F58" s="78" t="str">
        <f>IF(F8&lt;0,(#REF!-F8)/F8*100*(-1),IF(F8&gt;0,(#REF!-F8)/F8*100," "))</f>
        <v xml:space="preserve"> </v>
      </c>
      <c r="G58" s="79"/>
      <c r="H58" s="78" t="str">
        <f>IF(H8&lt;0,(#REF!-H8)/H8*100*(-1),IF(H8&gt;0,(#REF!-H8)/H8*100," "))</f>
        <v xml:space="preserve"> </v>
      </c>
      <c r="I58" s="79"/>
      <c r="J58" s="78" t="str">
        <f>IF(J8&lt;0,(#REF!-J8)/J8*100*(-1),IF(J8&gt;0,(#REF!-J8)/J8*100," "))</f>
        <v xml:space="preserve"> </v>
      </c>
      <c r="K58" s="79"/>
      <c r="L58" s="78" t="str">
        <f>IF(L8&lt;0,(#REF!-L8)/L8*100*(-1),IF(L8&gt;0,(#REF!-L8)/L8*100," "))</f>
        <v xml:space="preserve"> </v>
      </c>
      <c r="M58" s="79"/>
      <c r="N58" s="78" t="str">
        <f>IF(N8&lt;0,(#REF!-N8)/N8*100*(-1),IF(N8&gt;0,(#REF!-N8)/N8*100," "))</f>
        <v xml:space="preserve"> </v>
      </c>
      <c r="O58" s="79"/>
      <c r="P58" s="78" t="str">
        <f>IF(P8&lt;0,(#REF!-P8)/P8*100*(-1),IF(P8&gt;0,(#REF!-P8)/P8*100," "))</f>
        <v xml:space="preserve"> </v>
      </c>
      <c r="Q58" s="79"/>
      <c r="R58" s="79"/>
      <c r="S58" s="79"/>
      <c r="T58" s="43"/>
      <c r="U58" s="43"/>
    </row>
    <row r="59" spans="3:21" s="7" customFormat="1" ht="18" customHeight="1" x14ac:dyDescent="0.25">
      <c r="C59" s="43"/>
      <c r="D59" s="43"/>
      <c r="E59" s="43"/>
      <c r="F59" s="44"/>
      <c r="G59" s="43"/>
      <c r="H59" s="44"/>
      <c r="I59" s="43"/>
      <c r="J59" s="44"/>
      <c r="K59" s="43"/>
      <c r="L59" s="44"/>
      <c r="M59" s="43"/>
      <c r="N59" s="44"/>
      <c r="O59" s="43"/>
      <c r="P59" s="44"/>
      <c r="Q59" s="43"/>
      <c r="R59" s="43"/>
      <c r="S59" s="43"/>
      <c r="T59" s="43"/>
      <c r="U59" s="43"/>
    </row>
    <row r="60" spans="3:21" s="7" customFormat="1" x14ac:dyDescent="0.25">
      <c r="F60" s="10"/>
      <c r="H60" s="10"/>
      <c r="J60" s="10"/>
      <c r="L60" s="10"/>
      <c r="N60" s="10"/>
      <c r="P60" s="10"/>
    </row>
    <row r="61" spans="3:21" s="7" customFormat="1" x14ac:dyDescent="0.25">
      <c r="F61" s="10"/>
      <c r="H61" s="10"/>
      <c r="J61" s="10"/>
      <c r="L61" s="10"/>
      <c r="N61" s="10"/>
      <c r="P61" s="10"/>
    </row>
    <row r="62" spans="3:21" s="7" customFormat="1" x14ac:dyDescent="0.25">
      <c r="F62" s="10"/>
      <c r="H62" s="10"/>
      <c r="J62" s="10"/>
      <c r="L62" s="10"/>
      <c r="N62" s="10"/>
      <c r="P62" s="10"/>
    </row>
    <row r="63" spans="3:21" s="7" customFormat="1" x14ac:dyDescent="0.25">
      <c r="F63" s="10"/>
      <c r="H63" s="10"/>
      <c r="J63" s="10"/>
      <c r="L63" s="10"/>
      <c r="N63" s="10"/>
      <c r="P63" s="10"/>
    </row>
  </sheetData>
  <mergeCells count="3">
    <mergeCell ref="R6:S6"/>
    <mergeCell ref="R11:R12"/>
    <mergeCell ref="S11:S12"/>
  </mergeCells>
  <phoneticPr fontId="15" type="noConversion"/>
  <conditionalFormatting sqref="G14">
    <cfRule type="cellIs" dxfId="71" priority="72" stopIfTrue="1" operator="greaterThan">
      <formula>SOLL_Materialkst</formula>
    </cfRule>
  </conditionalFormatting>
  <conditionalFormatting sqref="G23">
    <cfRule type="cellIs" dxfId="70" priority="66" stopIfTrue="1" operator="greaterThan">
      <formula>SOLL_Personalkst</formula>
    </cfRule>
  </conditionalFormatting>
  <conditionalFormatting sqref="G24">
    <cfRule type="cellIs" dxfId="69" priority="60" stopIfTrue="1" operator="greaterThan">
      <formula>SOLL_Raumkst</formula>
    </cfRule>
  </conditionalFormatting>
  <conditionalFormatting sqref="G26">
    <cfRule type="cellIs" dxfId="68" priority="54" stopIfTrue="1" operator="greaterThan">
      <formula>SOLL_Verskst</formula>
    </cfRule>
  </conditionalFormatting>
  <conditionalFormatting sqref="G27">
    <cfRule type="cellIs" dxfId="67" priority="48" stopIfTrue="1" operator="greaterThan">
      <formula>SOLL_Besonderekst</formula>
    </cfRule>
  </conditionalFormatting>
  <conditionalFormatting sqref="G28">
    <cfRule type="cellIs" dxfId="66" priority="42" stopIfTrue="1" operator="greaterThan">
      <formula>SOLL_Kfzkst</formula>
    </cfRule>
  </conditionalFormatting>
  <conditionalFormatting sqref="G29">
    <cfRule type="cellIs" dxfId="65" priority="36" stopIfTrue="1" operator="greaterThan">
      <formula>SOLL_Werbekst</formula>
    </cfRule>
  </conditionalFormatting>
  <conditionalFormatting sqref="G30">
    <cfRule type="cellIs" dxfId="64" priority="30" stopIfTrue="1" operator="greaterThan">
      <formula>SOLL_Warenabgabekst</formula>
    </cfRule>
  </conditionalFormatting>
  <conditionalFormatting sqref="G31">
    <cfRule type="cellIs" dxfId="63" priority="24" stopIfTrue="1" operator="greaterThan">
      <formula>SOLL_Afa</formula>
    </cfRule>
  </conditionalFormatting>
  <conditionalFormatting sqref="G32">
    <cfRule type="cellIs" dxfId="62" priority="18" stopIfTrue="1" operator="greaterThan">
      <formula>SOLL_Reparaturkst</formula>
    </cfRule>
  </conditionalFormatting>
  <conditionalFormatting sqref="G33">
    <cfRule type="cellIs" dxfId="61" priority="12" stopIfTrue="1" operator="greaterThan">
      <formula>SOLL_Sonstigekst</formula>
    </cfRule>
  </conditionalFormatting>
  <conditionalFormatting sqref="G38">
    <cfRule type="cellIs" dxfId="60" priority="6" stopIfTrue="1" operator="greaterThan">
      <formula>SOLL_Finanzierungskst</formula>
    </cfRule>
  </conditionalFormatting>
  <conditionalFormatting sqref="I14">
    <cfRule type="cellIs" dxfId="59" priority="71" stopIfTrue="1" operator="greaterThan">
      <formula>SOLL_Materialkst</formula>
    </cfRule>
  </conditionalFormatting>
  <conditionalFormatting sqref="I23">
    <cfRule type="cellIs" dxfId="58" priority="65" stopIfTrue="1" operator="greaterThan">
      <formula>SOLL_Personalkst</formula>
    </cfRule>
  </conditionalFormatting>
  <conditionalFormatting sqref="I24">
    <cfRule type="cellIs" dxfId="57" priority="59" stopIfTrue="1" operator="greaterThan">
      <formula>SOLL_Raumkst</formula>
    </cfRule>
  </conditionalFormatting>
  <conditionalFormatting sqref="I26">
    <cfRule type="cellIs" dxfId="56" priority="53" stopIfTrue="1" operator="greaterThan">
      <formula>SOLL_Verskst</formula>
    </cfRule>
  </conditionalFormatting>
  <conditionalFormatting sqref="I27">
    <cfRule type="cellIs" dxfId="55" priority="47" stopIfTrue="1" operator="greaterThan">
      <formula>SOLL_Besonderekst</formula>
    </cfRule>
  </conditionalFormatting>
  <conditionalFormatting sqref="I28">
    <cfRule type="cellIs" dxfId="54" priority="41" stopIfTrue="1" operator="greaterThan">
      <formula>SOLL_Kfzkst</formula>
    </cfRule>
  </conditionalFormatting>
  <conditionalFormatting sqref="I29">
    <cfRule type="cellIs" dxfId="53" priority="35" stopIfTrue="1" operator="greaterThan">
      <formula>SOLL_Werbekst</formula>
    </cfRule>
  </conditionalFormatting>
  <conditionalFormatting sqref="I30">
    <cfRule type="cellIs" dxfId="52" priority="29" stopIfTrue="1" operator="greaterThan">
      <formula>SOLL_Warenabgabekst</formula>
    </cfRule>
  </conditionalFormatting>
  <conditionalFormatting sqref="I31">
    <cfRule type="cellIs" dxfId="51" priority="23" stopIfTrue="1" operator="greaterThan">
      <formula>SOLL_Afa</formula>
    </cfRule>
  </conditionalFormatting>
  <conditionalFormatting sqref="I32">
    <cfRule type="cellIs" dxfId="50" priority="17" stopIfTrue="1" operator="greaterThan">
      <formula>SOLL_Reparaturkst</formula>
    </cfRule>
  </conditionalFormatting>
  <conditionalFormatting sqref="I33">
    <cfRule type="cellIs" dxfId="49" priority="11" stopIfTrue="1" operator="greaterThan">
      <formula>SOLL_Sonstigekst</formula>
    </cfRule>
  </conditionalFormatting>
  <conditionalFormatting sqref="I38">
    <cfRule type="cellIs" dxfId="48" priority="5" stopIfTrue="1" operator="greaterThan">
      <formula>SOLL_Finanzierungskst</formula>
    </cfRule>
  </conditionalFormatting>
  <conditionalFormatting sqref="K14">
    <cfRule type="cellIs" dxfId="47" priority="70" stopIfTrue="1" operator="greaterThan">
      <formula>SOLL_Materialkst</formula>
    </cfRule>
  </conditionalFormatting>
  <conditionalFormatting sqref="K23">
    <cfRule type="cellIs" dxfId="46" priority="64" stopIfTrue="1" operator="greaterThan">
      <formula>SOLL_Personalkst</formula>
    </cfRule>
  </conditionalFormatting>
  <conditionalFormatting sqref="K24">
    <cfRule type="cellIs" dxfId="45" priority="58" stopIfTrue="1" operator="greaterThan">
      <formula>SOLL_Raumkst</formula>
    </cfRule>
  </conditionalFormatting>
  <conditionalFormatting sqref="K26">
    <cfRule type="cellIs" dxfId="44" priority="52" stopIfTrue="1" operator="greaterThan">
      <formula>SOLL_Verskst</formula>
    </cfRule>
  </conditionalFormatting>
  <conditionalFormatting sqref="K27">
    <cfRule type="cellIs" dxfId="43" priority="46" stopIfTrue="1" operator="greaterThan">
      <formula>SOLL_Besonderekst</formula>
    </cfRule>
  </conditionalFormatting>
  <conditionalFormatting sqref="K28">
    <cfRule type="cellIs" dxfId="42" priority="40" stopIfTrue="1" operator="greaterThan">
      <formula>SOLL_Kfzkst</formula>
    </cfRule>
  </conditionalFormatting>
  <conditionalFormatting sqref="K29">
    <cfRule type="cellIs" dxfId="41" priority="34" stopIfTrue="1" operator="greaterThan">
      <formula>SOLL_Werbekst</formula>
    </cfRule>
  </conditionalFormatting>
  <conditionalFormatting sqref="K30">
    <cfRule type="cellIs" dxfId="40" priority="28" stopIfTrue="1" operator="greaterThan">
      <formula>SOLL_Warenabgabekst</formula>
    </cfRule>
  </conditionalFormatting>
  <conditionalFormatting sqref="K31">
    <cfRule type="cellIs" dxfId="39" priority="22" stopIfTrue="1" operator="greaterThan">
      <formula>SOLL_Afa</formula>
    </cfRule>
  </conditionalFormatting>
  <conditionalFormatting sqref="K32">
    <cfRule type="cellIs" dxfId="38" priority="16" stopIfTrue="1" operator="greaterThan">
      <formula>SOLL_Reparaturkst</formula>
    </cfRule>
  </conditionalFormatting>
  <conditionalFormatting sqref="K33">
    <cfRule type="cellIs" dxfId="37" priority="10" stopIfTrue="1" operator="greaterThan">
      <formula>SOLL_Sonstigekst</formula>
    </cfRule>
  </conditionalFormatting>
  <conditionalFormatting sqref="K38">
    <cfRule type="cellIs" dxfId="36" priority="4" stopIfTrue="1" operator="greaterThan">
      <formula>SOLL_Finanzierungskst</formula>
    </cfRule>
  </conditionalFormatting>
  <conditionalFormatting sqref="M14">
    <cfRule type="cellIs" dxfId="35" priority="69" stopIfTrue="1" operator="greaterThan">
      <formula>SOLL_Materialkst</formula>
    </cfRule>
  </conditionalFormatting>
  <conditionalFormatting sqref="M23">
    <cfRule type="cellIs" dxfId="34" priority="63" stopIfTrue="1" operator="greaterThan">
      <formula>SOLL_Personalkst</formula>
    </cfRule>
  </conditionalFormatting>
  <conditionalFormatting sqref="M24">
    <cfRule type="cellIs" dxfId="33" priority="57" stopIfTrue="1" operator="greaterThan">
      <formula>SOLL_Raumkst</formula>
    </cfRule>
  </conditionalFormatting>
  <conditionalFormatting sqref="M26">
    <cfRule type="cellIs" dxfId="32" priority="51" stopIfTrue="1" operator="greaterThan">
      <formula>SOLL_Verskst</formula>
    </cfRule>
  </conditionalFormatting>
  <conditionalFormatting sqref="M27">
    <cfRule type="cellIs" dxfId="31" priority="45" stopIfTrue="1" operator="greaterThan">
      <formula>SOLL_Besonderekst</formula>
    </cfRule>
  </conditionalFormatting>
  <conditionalFormatting sqref="M28">
    <cfRule type="cellIs" dxfId="30" priority="39" stopIfTrue="1" operator="greaterThan">
      <formula>SOLL_Kfzkst</formula>
    </cfRule>
  </conditionalFormatting>
  <conditionalFormatting sqref="M29">
    <cfRule type="cellIs" dxfId="29" priority="33" stopIfTrue="1" operator="greaterThan">
      <formula>SOLL_Werbekst</formula>
    </cfRule>
  </conditionalFormatting>
  <conditionalFormatting sqref="M30">
    <cfRule type="cellIs" dxfId="28" priority="27" stopIfTrue="1" operator="greaterThan">
      <formula>SOLL_Warenabgabekst</formula>
    </cfRule>
  </conditionalFormatting>
  <conditionalFormatting sqref="M31">
    <cfRule type="cellIs" dxfId="27" priority="21" stopIfTrue="1" operator="greaterThan">
      <formula>SOLL_Afa</formula>
    </cfRule>
  </conditionalFormatting>
  <conditionalFormatting sqref="M32">
    <cfRule type="cellIs" dxfId="26" priority="15" stopIfTrue="1" operator="greaterThan">
      <formula>SOLL_Reparaturkst</formula>
    </cfRule>
  </conditionalFormatting>
  <conditionalFormatting sqref="M33">
    <cfRule type="cellIs" dxfId="25" priority="9" stopIfTrue="1" operator="greaterThan">
      <formula>SOLL_Sonstigekst</formula>
    </cfRule>
  </conditionalFormatting>
  <conditionalFormatting sqref="M38">
    <cfRule type="cellIs" dxfId="24" priority="3" stopIfTrue="1" operator="greaterThan">
      <formula>SOLL_Finanzierungskst</formula>
    </cfRule>
  </conditionalFormatting>
  <conditionalFormatting sqref="O14">
    <cfRule type="cellIs" dxfId="23" priority="68" stopIfTrue="1" operator="greaterThan">
      <formula>SOLL_Materialkst</formula>
    </cfRule>
  </conditionalFormatting>
  <conditionalFormatting sqref="O23">
    <cfRule type="cellIs" dxfId="22" priority="62" stopIfTrue="1" operator="greaterThan">
      <formula>SOLL_Personalkst</formula>
    </cfRule>
  </conditionalFormatting>
  <conditionalFormatting sqref="O24">
    <cfRule type="cellIs" dxfId="21" priority="56" stopIfTrue="1" operator="greaterThan">
      <formula>SOLL_Raumkst</formula>
    </cfRule>
  </conditionalFormatting>
  <conditionalFormatting sqref="O26">
    <cfRule type="cellIs" dxfId="20" priority="50" stopIfTrue="1" operator="greaterThan">
      <formula>SOLL_Verskst</formula>
    </cfRule>
  </conditionalFormatting>
  <conditionalFormatting sqref="O27">
    <cfRule type="cellIs" dxfId="19" priority="44" stopIfTrue="1" operator="greaterThan">
      <formula>SOLL_Besonderekst</formula>
    </cfRule>
  </conditionalFormatting>
  <conditionalFormatting sqref="O28">
    <cfRule type="cellIs" dxfId="18" priority="38" stopIfTrue="1" operator="greaterThan">
      <formula>SOLL_Kfzkst</formula>
    </cfRule>
  </conditionalFormatting>
  <conditionalFormatting sqref="O29">
    <cfRule type="cellIs" dxfId="17" priority="32" stopIfTrue="1" operator="greaterThan">
      <formula>SOLL_Werbekst</formula>
    </cfRule>
  </conditionalFormatting>
  <conditionalFormatting sqref="O30">
    <cfRule type="cellIs" dxfId="16" priority="26" stopIfTrue="1" operator="greaterThan">
      <formula>SOLL_Warenabgabekst</formula>
    </cfRule>
  </conditionalFormatting>
  <conditionalFormatting sqref="O31">
    <cfRule type="cellIs" dxfId="15" priority="20" stopIfTrue="1" operator="greaterThan">
      <formula>SOLL_Afa</formula>
    </cfRule>
  </conditionalFormatting>
  <conditionalFormatting sqref="O32">
    <cfRule type="cellIs" dxfId="14" priority="14" stopIfTrue="1" operator="greaterThan">
      <formula>SOLL_Reparaturkst</formula>
    </cfRule>
  </conditionalFormatting>
  <conditionalFormatting sqref="O33">
    <cfRule type="cellIs" dxfId="13" priority="8" stopIfTrue="1" operator="greaterThan">
      <formula>SOLL_Sonstigekst</formula>
    </cfRule>
  </conditionalFormatting>
  <conditionalFormatting sqref="O38">
    <cfRule type="cellIs" dxfId="12" priority="2" stopIfTrue="1" operator="greaterThan">
      <formula>SOLL_Finanzierungskst</formula>
    </cfRule>
  </conditionalFormatting>
  <conditionalFormatting sqref="Q14">
    <cfRule type="cellIs" dxfId="11" priority="67" stopIfTrue="1" operator="greaterThan">
      <formula>SOLL_Materialkst</formula>
    </cfRule>
  </conditionalFormatting>
  <conditionalFormatting sqref="Q23">
    <cfRule type="cellIs" dxfId="10" priority="61" stopIfTrue="1" operator="greaterThan">
      <formula>SOLL_Personalkst</formula>
    </cfRule>
  </conditionalFormatting>
  <conditionalFormatting sqref="Q24">
    <cfRule type="cellIs" dxfId="9" priority="55" stopIfTrue="1" operator="greaterThan">
      <formula>SOLL_Raumkst</formula>
    </cfRule>
  </conditionalFormatting>
  <conditionalFormatting sqref="Q26">
    <cfRule type="cellIs" dxfId="8" priority="49" stopIfTrue="1" operator="greaterThan">
      <formula>SOLL_Verskst</formula>
    </cfRule>
  </conditionalFormatting>
  <conditionalFormatting sqref="Q27">
    <cfRule type="cellIs" dxfId="7" priority="43" stopIfTrue="1" operator="greaterThan">
      <formula>SOLL_Besonderekst</formula>
    </cfRule>
  </conditionalFormatting>
  <conditionalFormatting sqref="Q28">
    <cfRule type="cellIs" dxfId="6" priority="37" stopIfTrue="1" operator="greaterThan">
      <formula>SOLL_Kfzkst</formula>
    </cfRule>
  </conditionalFormatting>
  <conditionalFormatting sqref="Q29">
    <cfRule type="cellIs" dxfId="5" priority="31" stopIfTrue="1" operator="greaterThan">
      <formula>SOLL_Werbekst</formula>
    </cfRule>
  </conditionalFormatting>
  <conditionalFormatting sqref="Q30">
    <cfRule type="cellIs" dxfId="4" priority="25" stopIfTrue="1" operator="greaterThan">
      <formula>SOLL_Warenabgabekst</formula>
    </cfRule>
  </conditionalFormatting>
  <conditionalFormatting sqref="Q31">
    <cfRule type="cellIs" dxfId="3" priority="19" stopIfTrue="1" operator="greaterThan">
      <formula>SOLL_Afa</formula>
    </cfRule>
  </conditionalFormatting>
  <conditionalFormatting sqref="Q32">
    <cfRule type="cellIs" dxfId="2" priority="13" stopIfTrue="1" operator="greaterThan">
      <formula>SOLL_Reparaturkst</formula>
    </cfRule>
  </conditionalFormatting>
  <conditionalFormatting sqref="Q33">
    <cfRule type="cellIs" dxfId="1" priority="7" stopIfTrue="1" operator="greaterThan">
      <formula>SOLL_Sonstigekst</formula>
    </cfRule>
  </conditionalFormatting>
  <conditionalFormatting sqref="Q38">
    <cfRule type="cellIs" dxfId="0" priority="1" stopIfTrue="1" operator="greaterThan">
      <formula>SOLL_Finanzierungskst</formula>
    </cfRule>
  </conditionalFormatting>
  <pageMargins left="0.39370078740157483" right="0.39370078740157483" top="0.47244094488188981" bottom="0.35433070866141736" header="0" footer="0"/>
  <pageSetup paperSize="9" scale="66" orientation="landscape" horizontalDpi="4294967293" verticalDpi="196"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B4CEE-FE1C-4C8C-8225-20AFB4CCCC29}">
  <sheetPr codeName="Tabelle6"/>
  <dimension ref="B1:U139"/>
  <sheetViews>
    <sheetView showGridLines="0" topLeftCell="B1" zoomScaleNormal="100" workbookViewId="0">
      <pane ySplit="2" topLeftCell="A3" activePane="bottomLeft" state="frozen"/>
      <selection activeCell="B1" sqref="B1"/>
      <selection pane="bottomLeft" activeCell="T2" sqref="T2"/>
    </sheetView>
  </sheetViews>
  <sheetFormatPr baseColWidth="10" defaultColWidth="0" defaultRowHeight="13.2" x14ac:dyDescent="0.25"/>
  <cols>
    <col min="1" max="1" width="10.109375" style="1" hidden="1" customWidth="1"/>
    <col min="2" max="3" width="1.44140625" style="1" customWidth="1"/>
    <col min="4" max="4" width="20.44140625" style="1" hidden="1" customWidth="1"/>
    <col min="5" max="5" width="13.5546875" style="1" customWidth="1"/>
    <col min="6" max="6" width="23.109375" style="1" customWidth="1"/>
    <col min="7" max="7" width="10" style="2" customWidth="1"/>
    <col min="8" max="18" width="11.33203125" style="2" customWidth="1"/>
    <col min="19" max="19" width="2.109375" style="1" customWidth="1"/>
    <col min="20" max="20" width="22.33203125" style="1" customWidth="1"/>
    <col min="21" max="21" width="0" style="1" hidden="1" customWidth="1"/>
    <col min="22" max="16384" width="10.109375" style="1" hidden="1"/>
  </cols>
  <sheetData>
    <row r="1" spans="2:21" ht="9.9" customHeight="1" x14ac:dyDescent="0.25">
      <c r="D1" s="80"/>
      <c r="E1" s="80"/>
      <c r="F1" s="80"/>
      <c r="G1" s="80"/>
      <c r="H1" s="80"/>
      <c r="I1" s="80"/>
      <c r="J1" s="80"/>
      <c r="K1" s="80"/>
      <c r="L1" s="80"/>
      <c r="M1" s="80"/>
      <c r="N1" s="80"/>
      <c r="O1" s="80"/>
      <c r="P1" s="80"/>
      <c r="Q1" s="80"/>
      <c r="R1" s="80"/>
      <c r="S1" s="80"/>
      <c r="T1" s="80"/>
    </row>
    <row r="2" spans="2:21" ht="30" customHeight="1" x14ac:dyDescent="0.3">
      <c r="C2" s="33" t="s">
        <v>71</v>
      </c>
      <c r="D2" s="80"/>
      <c r="E2" s="80"/>
      <c r="F2" s="80"/>
      <c r="G2" s="80"/>
      <c r="H2" s="80"/>
      <c r="I2" s="80"/>
      <c r="J2" s="80"/>
      <c r="K2" s="80"/>
      <c r="L2" s="80"/>
      <c r="M2" s="80"/>
      <c r="N2" s="80"/>
      <c r="O2" s="80"/>
      <c r="P2" s="80"/>
      <c r="Q2" s="80"/>
      <c r="R2" s="80"/>
      <c r="S2" s="80"/>
      <c r="T2" s="58"/>
    </row>
    <row r="3" spans="2:21" ht="9.9" customHeight="1" x14ac:dyDescent="0.25">
      <c r="B3" s="35"/>
      <c r="C3" s="81"/>
      <c r="D3" s="81"/>
      <c r="E3" s="81"/>
      <c r="F3" s="81"/>
      <c r="G3" s="81"/>
      <c r="H3" s="81"/>
      <c r="I3" s="81"/>
      <c r="J3" s="81"/>
      <c r="K3" s="81"/>
      <c r="L3" s="81"/>
      <c r="M3" s="81"/>
      <c r="N3" s="81"/>
      <c r="O3" s="81"/>
      <c r="P3" s="81"/>
      <c r="Q3" s="81"/>
      <c r="R3" s="81"/>
      <c r="S3" s="81"/>
      <c r="T3" s="81"/>
      <c r="U3" s="35"/>
    </row>
    <row r="4" spans="2:21" ht="5.25" customHeight="1" x14ac:dyDescent="0.25">
      <c r="B4" s="35"/>
      <c r="C4" s="41"/>
      <c r="D4" s="41"/>
      <c r="E4" s="41"/>
      <c r="F4" s="41"/>
      <c r="G4" s="42"/>
      <c r="H4" s="42"/>
      <c r="I4" s="42"/>
      <c r="J4" s="42"/>
      <c r="K4" s="42"/>
      <c r="L4" s="42"/>
      <c r="M4" s="42"/>
      <c r="N4" s="42"/>
      <c r="O4" s="42"/>
      <c r="P4" s="42"/>
      <c r="Q4" s="42"/>
      <c r="R4" s="42"/>
      <c r="S4" s="41"/>
      <c r="T4" s="41"/>
      <c r="U4" s="35"/>
    </row>
    <row r="5" spans="2:21" s="3" customFormat="1" ht="20.100000000000001" customHeight="1" x14ac:dyDescent="0.25">
      <c r="C5" s="43"/>
      <c r="D5" s="43"/>
      <c r="E5" s="85" t="s">
        <v>58</v>
      </c>
      <c r="F5" s="85"/>
      <c r="G5" s="86" t="s">
        <v>59</v>
      </c>
      <c r="H5" s="82" t="s">
        <v>60</v>
      </c>
      <c r="I5" s="82" t="s">
        <v>61</v>
      </c>
      <c r="J5" s="82" t="s">
        <v>62</v>
      </c>
      <c r="K5" s="82" t="s">
        <v>8</v>
      </c>
      <c r="L5" s="82" t="s">
        <v>63</v>
      </c>
      <c r="M5" s="82" t="s">
        <v>64</v>
      </c>
      <c r="N5" s="82" t="s">
        <v>65</v>
      </c>
      <c r="O5" s="82" t="s">
        <v>66</v>
      </c>
      <c r="P5" s="82" t="s">
        <v>67</v>
      </c>
      <c r="Q5" s="82" t="s">
        <v>68</v>
      </c>
      <c r="R5" s="83" t="s">
        <v>69</v>
      </c>
      <c r="S5" s="54"/>
      <c r="T5" s="54"/>
    </row>
    <row r="6" spans="2:21" s="3" customFormat="1" ht="11.25" customHeight="1" x14ac:dyDescent="0.3">
      <c r="B6" s="84"/>
      <c r="C6" s="43"/>
      <c r="D6" s="43"/>
      <c r="E6" s="66"/>
      <c r="F6" s="66"/>
      <c r="G6" s="67"/>
      <c r="H6" s="44"/>
      <c r="I6" s="44"/>
      <c r="J6" s="44"/>
      <c r="K6" s="44"/>
      <c r="L6" s="44"/>
      <c r="M6" s="44"/>
      <c r="N6" s="44"/>
      <c r="O6" s="44"/>
      <c r="P6" s="44"/>
      <c r="Q6" s="44"/>
      <c r="R6" s="44"/>
      <c r="S6" s="43"/>
      <c r="T6" s="43"/>
      <c r="U6" s="84"/>
    </row>
    <row r="7" spans="2:21" s="3" customFormat="1" ht="24.9" customHeight="1" x14ac:dyDescent="0.3">
      <c r="B7" s="84"/>
      <c r="C7" s="43"/>
      <c r="D7" s="48" t="b">
        <v>1</v>
      </c>
      <c r="E7" s="66"/>
      <c r="F7" s="65" t="s">
        <v>19</v>
      </c>
      <c r="G7" s="70">
        <f>'BWA - Monatswerte'!F14</f>
        <v>95767</v>
      </c>
      <c r="H7" s="46">
        <f>'BWA - Monatswerte'!H14</f>
        <v>102345</v>
      </c>
      <c r="I7" s="46">
        <f>'BWA - Monatswerte'!J14</f>
        <v>104559</v>
      </c>
      <c r="J7" s="46">
        <f>'BWA - Monatswerte'!L14</f>
        <v>154768</v>
      </c>
      <c r="K7" s="46">
        <f>'BWA - Monatswerte'!N14</f>
        <v>134274</v>
      </c>
      <c r="L7" s="46">
        <f>'BWA - Monatswerte'!P14</f>
        <v>149987</v>
      </c>
      <c r="M7" s="46">
        <f>'BWA - Monatswerte'!R14</f>
        <v>174567</v>
      </c>
      <c r="N7" s="46">
        <f>'BWA - Monatswerte'!T14</f>
        <v>134765</v>
      </c>
      <c r="O7" s="46">
        <f>'BWA - Monatswerte'!V14</f>
        <v>149734</v>
      </c>
      <c r="P7" s="46">
        <f>'BWA - Monatswerte'!X14</f>
        <v>154821</v>
      </c>
      <c r="Q7" s="46">
        <f>'BWA - Monatswerte'!Z14</f>
        <v>136882</v>
      </c>
      <c r="R7" s="46">
        <f>'BWA - Monatswerte'!AB14</f>
        <v>122344</v>
      </c>
      <c r="S7" s="43"/>
      <c r="T7" s="43"/>
      <c r="U7" s="84"/>
    </row>
    <row r="8" spans="2:21" s="3" customFormat="1" ht="11.25" customHeight="1" x14ac:dyDescent="0.3">
      <c r="B8" s="84"/>
      <c r="C8" s="43"/>
      <c r="D8" s="48"/>
      <c r="E8" s="66"/>
      <c r="F8" s="87"/>
      <c r="G8" s="70"/>
      <c r="H8" s="46"/>
      <c r="I8" s="46"/>
      <c r="J8" s="46"/>
      <c r="K8" s="46"/>
      <c r="L8" s="46"/>
      <c r="M8" s="46"/>
      <c r="N8" s="46"/>
      <c r="O8" s="46"/>
      <c r="P8" s="46"/>
      <c r="Q8" s="46"/>
      <c r="R8" s="46"/>
      <c r="S8" s="43"/>
      <c r="T8" s="43"/>
      <c r="U8" s="84"/>
    </row>
    <row r="9" spans="2:21" s="3" customFormat="1" ht="24.9" customHeight="1" x14ac:dyDescent="0.3">
      <c r="B9" s="84"/>
      <c r="C9" s="43"/>
      <c r="D9" s="48" t="b">
        <v>1</v>
      </c>
      <c r="E9" s="66"/>
      <c r="F9" s="69" t="s">
        <v>70</v>
      </c>
      <c r="G9" s="88">
        <f>'BWA - Monatswerte'!F16</f>
        <v>6202</v>
      </c>
      <c r="H9" s="46">
        <f>'BWA - Monatswerte'!H16</f>
        <v>9535</v>
      </c>
      <c r="I9" s="46">
        <f>'BWA - Monatswerte'!J16</f>
        <v>11545</v>
      </c>
      <c r="J9" s="46">
        <f>'BWA - Monatswerte'!L16</f>
        <v>33123</v>
      </c>
      <c r="K9" s="46">
        <f>'BWA - Monatswerte'!N16</f>
        <v>33212</v>
      </c>
      <c r="L9" s="46">
        <f>'BWA - Monatswerte'!P16</f>
        <v>28789</v>
      </c>
      <c r="M9" s="46">
        <f>'BWA - Monatswerte'!R16</f>
        <v>32321</v>
      </c>
      <c r="N9" s="46">
        <f>'BWA - Monatswerte'!T16</f>
        <v>25323</v>
      </c>
      <c r="O9" s="46">
        <f>'BWA - Monatswerte'!V16</f>
        <v>23453</v>
      </c>
      <c r="P9" s="46">
        <f>'BWA - Monatswerte'!X16</f>
        <v>25348</v>
      </c>
      <c r="Q9" s="46">
        <f>'BWA - Monatswerte'!Z16</f>
        <v>19345</v>
      </c>
      <c r="R9" s="46">
        <f>'BWA - Monatswerte'!AB16</f>
        <v>18765</v>
      </c>
      <c r="S9" s="43"/>
      <c r="T9" s="43"/>
      <c r="U9" s="84"/>
    </row>
    <row r="10" spans="2:21" s="3" customFormat="1" ht="24.9" customHeight="1" x14ac:dyDescent="0.3">
      <c r="B10" s="84"/>
      <c r="C10" s="43"/>
      <c r="D10" s="48" t="b">
        <v>1</v>
      </c>
      <c r="E10" s="66"/>
      <c r="F10" s="68" t="s">
        <v>25</v>
      </c>
      <c r="G10" s="70">
        <f>'BWA - Monatswerte'!F25</f>
        <v>55456</v>
      </c>
      <c r="H10" s="46">
        <f>'BWA - Monatswerte'!H25</f>
        <v>57654</v>
      </c>
      <c r="I10" s="46">
        <f>'BWA - Monatswerte'!J25</f>
        <v>58765</v>
      </c>
      <c r="J10" s="46">
        <f>'BWA - Monatswerte'!L25</f>
        <v>78456</v>
      </c>
      <c r="K10" s="46">
        <f>'BWA - Monatswerte'!N25</f>
        <v>56789</v>
      </c>
      <c r="L10" s="46">
        <f>'BWA - Monatswerte'!P25</f>
        <v>75643</v>
      </c>
      <c r="M10" s="46">
        <f>'BWA - Monatswerte'!R25</f>
        <v>69834</v>
      </c>
      <c r="N10" s="46">
        <f>'BWA - Monatswerte'!T25</f>
        <v>61234</v>
      </c>
      <c r="O10" s="46">
        <f>'BWA - Monatswerte'!V25</f>
        <v>65767</v>
      </c>
      <c r="P10" s="46">
        <f>'BWA - Monatswerte'!X25</f>
        <v>68343</v>
      </c>
      <c r="Q10" s="46">
        <f>'BWA - Monatswerte'!Z25</f>
        <v>65434</v>
      </c>
      <c r="R10" s="46">
        <f>'BWA - Monatswerte'!AB25</f>
        <v>54232</v>
      </c>
      <c r="S10" s="43"/>
      <c r="T10" s="43"/>
      <c r="U10" s="84"/>
    </row>
    <row r="11" spans="2:21" s="3" customFormat="1" ht="24.9" customHeight="1" x14ac:dyDescent="0.3">
      <c r="B11" s="84"/>
      <c r="C11" s="43"/>
      <c r="D11" s="48" t="b">
        <v>0</v>
      </c>
      <c r="E11" s="66"/>
      <c r="F11" s="87" t="s">
        <v>26</v>
      </c>
      <c r="G11" s="70">
        <f>'BWA - Monatswerte'!F26</f>
        <v>6324</v>
      </c>
      <c r="H11" s="46">
        <f>'BWA - Monatswerte'!H26</f>
        <v>5834</v>
      </c>
      <c r="I11" s="46">
        <f>'BWA - Monatswerte'!J26</f>
        <v>5423</v>
      </c>
      <c r="J11" s="46">
        <f>'BWA - Monatswerte'!L26</f>
        <v>5634</v>
      </c>
      <c r="K11" s="46">
        <f>'BWA - Monatswerte'!N26</f>
        <v>6212</v>
      </c>
      <c r="L11" s="46">
        <f>'BWA - Monatswerte'!P26</f>
        <v>5823</v>
      </c>
      <c r="M11" s="46">
        <f>'BWA - Monatswerte'!R26</f>
        <v>5633</v>
      </c>
      <c r="N11" s="46">
        <f>'BWA - Monatswerte'!T26</f>
        <v>5111</v>
      </c>
      <c r="O11" s="46">
        <f>'BWA - Monatswerte'!V26</f>
        <v>5213</v>
      </c>
      <c r="P11" s="46">
        <f>'BWA - Monatswerte'!X26</f>
        <v>5422</v>
      </c>
      <c r="Q11" s="46">
        <f>'BWA - Monatswerte'!Z26</f>
        <v>4821</v>
      </c>
      <c r="R11" s="46">
        <f>'BWA - Monatswerte'!AB26</f>
        <v>4934</v>
      </c>
      <c r="S11" s="43"/>
      <c r="T11" s="43"/>
      <c r="U11" s="84"/>
    </row>
    <row r="12" spans="2:21" s="3" customFormat="1" ht="24.9" customHeight="1" x14ac:dyDescent="0.3">
      <c r="B12" s="84"/>
      <c r="C12" s="43"/>
      <c r="D12" s="48" t="b">
        <v>0</v>
      </c>
      <c r="E12" s="66"/>
      <c r="F12" s="68" t="s">
        <v>27</v>
      </c>
      <c r="G12" s="70">
        <f>'BWA - Monatswerte'!F27</f>
        <v>0</v>
      </c>
      <c r="H12" s="46">
        <f>'BWA - Monatswerte'!H27</f>
        <v>0</v>
      </c>
      <c r="I12" s="46">
        <f>'BWA - Monatswerte'!J27</f>
        <v>0</v>
      </c>
      <c r="J12" s="46">
        <f>'BWA - Monatswerte'!L27</f>
        <v>5434</v>
      </c>
      <c r="K12" s="46">
        <f>'BWA - Monatswerte'!N27</f>
        <v>0</v>
      </c>
      <c r="L12" s="46">
        <f>'BWA - Monatswerte'!P27</f>
        <v>0</v>
      </c>
      <c r="M12" s="46">
        <f>'BWA - Monatswerte'!R27</f>
        <v>0</v>
      </c>
      <c r="N12" s="46">
        <f>'BWA - Monatswerte'!T27</f>
        <v>0</v>
      </c>
      <c r="O12" s="46">
        <f>'BWA - Monatswerte'!V27</f>
        <v>4123</v>
      </c>
      <c r="P12" s="46">
        <f>'BWA - Monatswerte'!X27</f>
        <v>0</v>
      </c>
      <c r="Q12" s="46">
        <f>'BWA - Monatswerte'!Z27</f>
        <v>0</v>
      </c>
      <c r="R12" s="46">
        <f>'BWA - Monatswerte'!AB27</f>
        <v>0</v>
      </c>
      <c r="S12" s="43"/>
      <c r="T12" s="43"/>
      <c r="U12" s="84"/>
    </row>
    <row r="13" spans="2:21" s="3" customFormat="1" ht="24.9" customHeight="1" x14ac:dyDescent="0.3">
      <c r="B13" s="84"/>
      <c r="C13" s="43"/>
      <c r="D13" s="48" t="b">
        <v>0</v>
      </c>
      <c r="E13" s="66"/>
      <c r="F13" s="68" t="s">
        <v>28</v>
      </c>
      <c r="G13" s="70">
        <f>'BWA - Monatswerte'!F28</f>
        <v>4343</v>
      </c>
      <c r="H13" s="46">
        <f>'BWA - Monatswerte'!H28</f>
        <v>3323</v>
      </c>
      <c r="I13" s="46">
        <f>'BWA - Monatswerte'!J28</f>
        <v>2123</v>
      </c>
      <c r="J13" s="46">
        <f>'BWA - Monatswerte'!L28</f>
        <v>1212</v>
      </c>
      <c r="K13" s="46">
        <f>'BWA - Monatswerte'!N28</f>
        <v>2123</v>
      </c>
      <c r="L13" s="46">
        <f>'BWA - Monatswerte'!P28</f>
        <v>2232</v>
      </c>
      <c r="M13" s="46">
        <f>'BWA - Monatswerte'!R28</f>
        <v>1212</v>
      </c>
      <c r="N13" s="46">
        <f>'BWA - Monatswerte'!T28</f>
        <v>2211</v>
      </c>
      <c r="O13" s="46">
        <f>'BWA - Monatswerte'!V28</f>
        <v>1111</v>
      </c>
      <c r="P13" s="46">
        <f>'BWA - Monatswerte'!X28</f>
        <v>2121</v>
      </c>
      <c r="Q13" s="46">
        <f>'BWA - Monatswerte'!Z28</f>
        <v>2234</v>
      </c>
      <c r="R13" s="46">
        <f>'BWA - Monatswerte'!AB28</f>
        <v>3243</v>
      </c>
      <c r="S13" s="43"/>
      <c r="T13" s="43"/>
      <c r="U13" s="84"/>
    </row>
    <row r="14" spans="2:21" s="3" customFormat="1" ht="24.9" customHeight="1" x14ac:dyDescent="0.3">
      <c r="B14" s="84"/>
      <c r="C14" s="43"/>
      <c r="D14" s="48" t="b">
        <v>0</v>
      </c>
      <c r="E14" s="66"/>
      <c r="F14" s="68" t="s">
        <v>29</v>
      </c>
      <c r="G14" s="70">
        <f>'BWA - Monatswerte'!F29</f>
        <v>1376</v>
      </c>
      <c r="H14" s="46">
        <f>'BWA - Monatswerte'!H29</f>
        <v>1817</v>
      </c>
      <c r="I14" s="46">
        <f>'BWA - Monatswerte'!J29</f>
        <v>1912</v>
      </c>
      <c r="J14" s="46">
        <f>'BWA - Monatswerte'!L29</f>
        <v>1323</v>
      </c>
      <c r="K14" s="46">
        <f>'BWA - Monatswerte'!N29</f>
        <v>1558</v>
      </c>
      <c r="L14" s="46">
        <f>'BWA - Monatswerte'!P29</f>
        <v>2102</v>
      </c>
      <c r="M14" s="46">
        <f>'BWA - Monatswerte'!R29</f>
        <v>1649</v>
      </c>
      <c r="N14" s="46">
        <f>'BWA - Monatswerte'!T29</f>
        <v>1474</v>
      </c>
      <c r="O14" s="46">
        <f>'BWA - Monatswerte'!V29</f>
        <v>1243</v>
      </c>
      <c r="P14" s="46">
        <f>'BWA - Monatswerte'!X29</f>
        <v>1167</v>
      </c>
      <c r="Q14" s="46">
        <f>'BWA - Monatswerte'!Z29</f>
        <v>972</v>
      </c>
      <c r="R14" s="46">
        <f>'BWA - Monatswerte'!AB29</f>
        <v>1189</v>
      </c>
      <c r="S14" s="43"/>
      <c r="T14" s="43"/>
      <c r="U14" s="84"/>
    </row>
    <row r="15" spans="2:21" s="3" customFormat="1" ht="24.9" customHeight="1" x14ac:dyDescent="0.3">
      <c r="B15" s="84"/>
      <c r="C15" s="43"/>
      <c r="D15" s="48" t="b">
        <v>0</v>
      </c>
      <c r="E15" s="66"/>
      <c r="F15" s="68" t="s">
        <v>30</v>
      </c>
      <c r="G15" s="70">
        <f>'BWA - Monatswerte'!F30</f>
        <v>5437</v>
      </c>
      <c r="H15" s="46">
        <f>'BWA - Monatswerte'!H30</f>
        <v>5255</v>
      </c>
      <c r="I15" s="46">
        <f>'BWA - Monatswerte'!J30</f>
        <v>4323</v>
      </c>
      <c r="J15" s="46">
        <f>'BWA - Monatswerte'!L30</f>
        <v>3322</v>
      </c>
      <c r="K15" s="46">
        <f>'BWA - Monatswerte'!N30</f>
        <v>4345</v>
      </c>
      <c r="L15" s="46">
        <f>'BWA - Monatswerte'!P30</f>
        <v>6545</v>
      </c>
      <c r="M15" s="46">
        <f>'BWA - Monatswerte'!R30</f>
        <v>5132</v>
      </c>
      <c r="N15" s="46">
        <f>'BWA - Monatswerte'!T30</f>
        <v>4452</v>
      </c>
      <c r="O15" s="46">
        <f>'BWA - Monatswerte'!V30</f>
        <v>5345</v>
      </c>
      <c r="P15" s="46">
        <f>'BWA - Monatswerte'!X30</f>
        <v>5623</v>
      </c>
      <c r="Q15" s="46">
        <f>'BWA - Monatswerte'!Z30</f>
        <v>5312</v>
      </c>
      <c r="R15" s="46">
        <f>'BWA - Monatswerte'!AB30</f>
        <v>4123</v>
      </c>
      <c r="S15" s="43"/>
      <c r="T15" s="43"/>
      <c r="U15" s="84"/>
    </row>
    <row r="16" spans="2:21" s="3" customFormat="1" ht="24.9" customHeight="1" x14ac:dyDescent="0.3">
      <c r="B16" s="84"/>
      <c r="C16" s="43"/>
      <c r="D16" s="48" t="b">
        <v>0</v>
      </c>
      <c r="E16" s="66"/>
      <c r="F16" s="68" t="s">
        <v>31</v>
      </c>
      <c r="G16" s="70">
        <f>'BWA - Monatswerte'!F31</f>
        <v>957</v>
      </c>
      <c r="H16" s="46">
        <f>'BWA - Monatswerte'!H31</f>
        <v>288</v>
      </c>
      <c r="I16" s="46">
        <f>'BWA - Monatswerte'!J31</f>
        <v>669</v>
      </c>
      <c r="J16" s="46">
        <f>'BWA - Monatswerte'!L31</f>
        <v>334</v>
      </c>
      <c r="K16" s="46">
        <f>'BWA - Monatswerte'!N31</f>
        <v>1129</v>
      </c>
      <c r="L16" s="46">
        <f>'BWA - Monatswerte'!P31</f>
        <v>543</v>
      </c>
      <c r="M16" s="46">
        <f>'BWA - Monatswerte'!R31</f>
        <v>860</v>
      </c>
      <c r="N16" s="46">
        <f>'BWA - Monatswerte'!T31</f>
        <v>554</v>
      </c>
      <c r="O16" s="46">
        <f>'BWA - Monatswerte'!V31</f>
        <v>489</v>
      </c>
      <c r="P16" s="46">
        <f>'BWA - Monatswerte'!X31</f>
        <v>663</v>
      </c>
      <c r="Q16" s="46">
        <f>'BWA - Monatswerte'!Z31</f>
        <v>637</v>
      </c>
      <c r="R16" s="46">
        <f>'BWA - Monatswerte'!AB31</f>
        <v>432</v>
      </c>
      <c r="S16" s="43"/>
      <c r="T16" s="43"/>
      <c r="U16" s="84"/>
    </row>
    <row r="17" spans="2:21" s="3" customFormat="1" ht="24.9" customHeight="1" x14ac:dyDescent="0.3">
      <c r="B17" s="84"/>
      <c r="C17" s="43"/>
      <c r="D17" s="48" t="b">
        <v>0</v>
      </c>
      <c r="E17" s="66"/>
      <c r="F17" s="68" t="s">
        <v>32</v>
      </c>
      <c r="G17" s="70">
        <f>'BWA - Monatswerte'!F32</f>
        <v>730</v>
      </c>
      <c r="H17" s="46">
        <f>'BWA - Monatswerte'!H32</f>
        <v>1225</v>
      </c>
      <c r="I17" s="46">
        <f>'BWA - Monatswerte'!J32</f>
        <v>1002</v>
      </c>
      <c r="J17" s="46">
        <f>'BWA - Monatswerte'!L32</f>
        <v>417</v>
      </c>
      <c r="K17" s="46">
        <f>'BWA - Monatswerte'!N32</f>
        <v>595</v>
      </c>
      <c r="L17" s="46">
        <f>'BWA - Monatswerte'!P32</f>
        <v>1410</v>
      </c>
      <c r="M17" s="46">
        <f>'BWA - Monatswerte'!R32</f>
        <v>932</v>
      </c>
      <c r="N17" s="46">
        <f>'BWA - Monatswerte'!T32</f>
        <v>1556</v>
      </c>
      <c r="O17" s="46">
        <f>'BWA - Monatswerte'!V32</f>
        <v>689</v>
      </c>
      <c r="P17" s="46">
        <f>'BWA - Monatswerte'!X32</f>
        <v>359</v>
      </c>
      <c r="Q17" s="46">
        <f>'BWA - Monatswerte'!Z32</f>
        <v>432</v>
      </c>
      <c r="R17" s="46">
        <f>'BWA - Monatswerte'!AB32</f>
        <v>123</v>
      </c>
      <c r="S17" s="43"/>
      <c r="T17" s="43"/>
      <c r="U17" s="84"/>
    </row>
    <row r="18" spans="2:21" s="3" customFormat="1" ht="24.9" customHeight="1" x14ac:dyDescent="0.3">
      <c r="B18" s="84"/>
      <c r="C18" s="43"/>
      <c r="D18" s="48" t="b">
        <v>0</v>
      </c>
      <c r="E18" s="66"/>
      <c r="F18" s="68" t="s">
        <v>33</v>
      </c>
      <c r="G18" s="70">
        <f>'BWA - Monatswerte'!F33</f>
        <v>2500</v>
      </c>
      <c r="H18" s="46">
        <f>'BWA - Monatswerte'!H33</f>
        <v>2500</v>
      </c>
      <c r="I18" s="46">
        <f>'BWA - Monatswerte'!J33</f>
        <v>4300</v>
      </c>
      <c r="J18" s="46">
        <f>'BWA - Monatswerte'!L33</f>
        <v>3451</v>
      </c>
      <c r="K18" s="46">
        <f>'BWA - Monatswerte'!N33</f>
        <v>3451</v>
      </c>
      <c r="L18" s="46">
        <f>'BWA - Monatswerte'!P33</f>
        <v>3451</v>
      </c>
      <c r="M18" s="46">
        <f>'BWA - Monatswerte'!R33</f>
        <v>4111</v>
      </c>
      <c r="N18" s="46">
        <f>'BWA - Monatswerte'!T33</f>
        <v>4111</v>
      </c>
      <c r="O18" s="46">
        <f>'BWA - Monatswerte'!V33</f>
        <v>4111</v>
      </c>
      <c r="P18" s="46">
        <f>'BWA - Monatswerte'!X33</f>
        <v>4111</v>
      </c>
      <c r="Q18" s="46">
        <f>'BWA - Monatswerte'!Z33</f>
        <v>4111</v>
      </c>
      <c r="R18" s="46">
        <f>'BWA - Monatswerte'!AB33</f>
        <v>5543</v>
      </c>
      <c r="S18" s="43"/>
      <c r="T18" s="43"/>
      <c r="U18" s="84"/>
    </row>
    <row r="19" spans="2:21" s="3" customFormat="1" ht="24.9" customHeight="1" x14ac:dyDescent="0.3">
      <c r="B19" s="84"/>
      <c r="C19" s="43"/>
      <c r="D19" s="48" t="b">
        <v>0</v>
      </c>
      <c r="E19" s="66"/>
      <c r="F19" s="68" t="s">
        <v>34</v>
      </c>
      <c r="G19" s="70">
        <f>'BWA - Monatswerte'!F34</f>
        <v>2846</v>
      </c>
      <c r="H19" s="46">
        <f>'BWA - Monatswerte'!H34</f>
        <v>3113</v>
      </c>
      <c r="I19" s="46">
        <f>'BWA - Monatswerte'!J34</f>
        <v>3469</v>
      </c>
      <c r="J19" s="46">
        <f>'BWA - Monatswerte'!L34</f>
        <v>2704</v>
      </c>
      <c r="K19" s="46">
        <f>'BWA - Monatswerte'!N34</f>
        <v>1798</v>
      </c>
      <c r="L19" s="46">
        <f>'BWA - Monatswerte'!P34</f>
        <v>3477</v>
      </c>
      <c r="M19" s="46">
        <f>'BWA - Monatswerte'!R34</f>
        <v>2229</v>
      </c>
      <c r="N19" s="46">
        <f>'BWA - Monatswerte'!T34</f>
        <v>1588</v>
      </c>
      <c r="O19" s="46">
        <f>'BWA - Monatswerte'!V34</f>
        <v>3212</v>
      </c>
      <c r="P19" s="46">
        <f>'BWA - Monatswerte'!X34</f>
        <v>345</v>
      </c>
      <c r="Q19" s="46">
        <f>'BWA - Monatswerte'!Z34</f>
        <v>320</v>
      </c>
      <c r="R19" s="46">
        <f>'BWA - Monatswerte'!AB34</f>
        <v>564</v>
      </c>
      <c r="S19" s="43"/>
      <c r="T19" s="43"/>
      <c r="U19" s="84"/>
    </row>
    <row r="20" spans="2:21" s="3" customFormat="1" ht="24.9" customHeight="1" x14ac:dyDescent="0.3">
      <c r="B20" s="84"/>
      <c r="C20" s="43"/>
      <c r="D20" s="48" t="b">
        <v>0</v>
      </c>
      <c r="E20" s="66"/>
      <c r="F20" s="68" t="s">
        <v>35</v>
      </c>
      <c r="G20" s="70">
        <f>'BWA - Monatswerte'!F35</f>
        <v>9485</v>
      </c>
      <c r="H20" s="46">
        <f>'BWA - Monatswerte'!H35</f>
        <v>12323</v>
      </c>
      <c r="I20" s="46">
        <f>'BWA - Monatswerte'!J35</f>
        <v>6523</v>
      </c>
      <c r="J20" s="46">
        <f>'BWA - Monatswerte'!L35</f>
        <v>11234</v>
      </c>
      <c r="K20" s="46">
        <f>'BWA - Monatswerte'!N35</f>
        <v>12999</v>
      </c>
      <c r="L20" s="46">
        <f>'BWA - Monatswerte'!P35</f>
        <v>14236</v>
      </c>
      <c r="M20" s="46">
        <f>'BWA - Monatswerte'!R35</f>
        <v>11212</v>
      </c>
      <c r="N20" s="46">
        <f>'BWA - Monatswerte'!T35</f>
        <v>17345</v>
      </c>
      <c r="O20" s="46">
        <f>'BWA - Monatswerte'!V35</f>
        <v>19832</v>
      </c>
      <c r="P20" s="46">
        <f>'BWA - Monatswerte'!X35</f>
        <v>21654</v>
      </c>
      <c r="Q20" s="46">
        <f>'BWA - Monatswerte'!Z35</f>
        <v>14234</v>
      </c>
      <c r="R20" s="46">
        <f>'BWA - Monatswerte'!AB35</f>
        <v>12123</v>
      </c>
      <c r="S20" s="43"/>
      <c r="T20" s="43"/>
      <c r="U20" s="84"/>
    </row>
    <row r="21" spans="2:21" s="3" customFormat="1" ht="24.9" customHeight="1" x14ac:dyDescent="0.3">
      <c r="B21" s="84"/>
      <c r="C21" s="43"/>
      <c r="D21" s="48" t="b">
        <v>1</v>
      </c>
      <c r="E21" s="66"/>
      <c r="F21" s="69" t="s">
        <v>36</v>
      </c>
      <c r="G21" s="70">
        <f>'BWA - Monatswerte'!F36</f>
        <v>89454</v>
      </c>
      <c r="H21" s="46">
        <f>'BWA - Monatswerte'!H36</f>
        <v>93332</v>
      </c>
      <c r="I21" s="46">
        <f>'BWA - Monatswerte'!J36</f>
        <v>88509</v>
      </c>
      <c r="J21" s="46">
        <f>'BWA - Monatswerte'!L36</f>
        <v>113521</v>
      </c>
      <c r="K21" s="46">
        <f>'BWA - Monatswerte'!N36</f>
        <v>90999</v>
      </c>
      <c r="L21" s="46">
        <f>'BWA - Monatswerte'!P36</f>
        <v>115462</v>
      </c>
      <c r="M21" s="46">
        <f>'BWA - Monatswerte'!R36</f>
        <v>102804</v>
      </c>
      <c r="N21" s="46">
        <f>'BWA - Monatswerte'!T36</f>
        <v>99636</v>
      </c>
      <c r="O21" s="46">
        <f>'BWA - Monatswerte'!V36</f>
        <v>111135</v>
      </c>
      <c r="P21" s="46">
        <f>'BWA - Monatswerte'!X36</f>
        <v>109808</v>
      </c>
      <c r="Q21" s="46">
        <f>'BWA - Monatswerte'!Z36</f>
        <v>98507</v>
      </c>
      <c r="R21" s="46">
        <f>'BWA - Monatswerte'!AB36</f>
        <v>86506</v>
      </c>
      <c r="S21" s="43"/>
      <c r="T21" s="43"/>
      <c r="U21" s="84"/>
    </row>
    <row r="22" spans="2:21" s="3" customFormat="1" ht="24.9" customHeight="1" x14ac:dyDescent="0.3">
      <c r="B22" s="84"/>
      <c r="C22" s="43"/>
      <c r="D22" s="48" t="b">
        <v>0</v>
      </c>
      <c r="E22" s="66"/>
      <c r="F22" s="68" t="s">
        <v>38</v>
      </c>
      <c r="G22" s="88">
        <f>'BWA - Monatswerte'!F40</f>
        <v>250</v>
      </c>
      <c r="H22" s="49">
        <f>'BWA - Monatswerte'!H40</f>
        <v>356</v>
      </c>
      <c r="I22" s="49">
        <f>'BWA - Monatswerte'!J40</f>
        <v>1212</v>
      </c>
      <c r="J22" s="49">
        <f>'BWA - Monatswerte'!L40</f>
        <v>1123</v>
      </c>
      <c r="K22" s="49">
        <f>'BWA - Monatswerte'!N40</f>
        <v>543</v>
      </c>
      <c r="L22" s="49">
        <f>'BWA - Monatswerte'!P40</f>
        <v>1232</v>
      </c>
      <c r="M22" s="49">
        <f>'BWA - Monatswerte'!R40</f>
        <v>2312</v>
      </c>
      <c r="N22" s="49">
        <f>'BWA - Monatswerte'!T40</f>
        <v>2111</v>
      </c>
      <c r="O22" s="49">
        <f>'BWA - Monatswerte'!V40</f>
        <v>1655</v>
      </c>
      <c r="P22" s="49">
        <f>'BWA - Monatswerte'!X40</f>
        <v>1667</v>
      </c>
      <c r="Q22" s="49">
        <f>'BWA - Monatswerte'!Z40</f>
        <v>1543</v>
      </c>
      <c r="R22" s="49">
        <f>'BWA - Monatswerte'!AB40</f>
        <v>1238</v>
      </c>
      <c r="S22" s="43"/>
      <c r="T22" s="43"/>
      <c r="U22" s="84"/>
    </row>
    <row r="23" spans="2:21" s="3" customFormat="1" ht="24.9" customHeight="1" x14ac:dyDescent="0.3">
      <c r="B23" s="84"/>
      <c r="C23" s="43"/>
      <c r="D23" s="48" t="b">
        <v>0</v>
      </c>
      <c r="E23" s="66"/>
      <c r="F23" s="68" t="s">
        <v>39</v>
      </c>
      <c r="G23" s="88">
        <f>'BWA - Monatswerte'!F41</f>
        <v>0</v>
      </c>
      <c r="H23" s="49">
        <f>'BWA - Monatswerte'!H41</f>
        <v>0</v>
      </c>
      <c r="I23" s="49">
        <f>'BWA - Monatswerte'!J41</f>
        <v>0</v>
      </c>
      <c r="J23" s="49">
        <f>'BWA - Monatswerte'!L41</f>
        <v>0</v>
      </c>
      <c r="K23" s="49">
        <f>'BWA - Monatswerte'!N41</f>
        <v>0</v>
      </c>
      <c r="L23" s="49">
        <f>'BWA - Monatswerte'!P41</f>
        <v>0</v>
      </c>
      <c r="M23" s="49">
        <f>'BWA - Monatswerte'!R41</f>
        <v>0</v>
      </c>
      <c r="N23" s="49">
        <f>'BWA - Monatswerte'!T41</f>
        <v>0</v>
      </c>
      <c r="O23" s="49">
        <f>'BWA - Monatswerte'!V41</f>
        <v>0</v>
      </c>
      <c r="P23" s="49">
        <f>'BWA - Monatswerte'!X41</f>
        <v>0</v>
      </c>
      <c r="Q23" s="49">
        <f>'BWA - Monatswerte'!Z41</f>
        <v>0</v>
      </c>
      <c r="R23" s="49">
        <f>'BWA - Monatswerte'!AB41</f>
        <v>0</v>
      </c>
      <c r="S23" s="43"/>
      <c r="T23" s="43"/>
      <c r="U23" s="84"/>
    </row>
    <row r="24" spans="2:21" ht="7.5" customHeight="1" x14ac:dyDescent="0.25">
      <c r="B24" s="35"/>
      <c r="C24" s="43"/>
      <c r="D24" s="43"/>
      <c r="E24" s="43"/>
      <c r="F24" s="43"/>
      <c r="G24" s="44"/>
      <c r="H24" s="44"/>
      <c r="I24" s="44"/>
      <c r="J24" s="44"/>
      <c r="K24" s="44"/>
      <c r="L24" s="44"/>
      <c r="M24" s="44"/>
      <c r="N24" s="44"/>
      <c r="O24" s="44"/>
      <c r="P24" s="44"/>
      <c r="Q24" s="44"/>
      <c r="R24" s="44"/>
      <c r="S24" s="43"/>
      <c r="T24" s="43"/>
      <c r="U24" s="35"/>
    </row>
    <row r="25" spans="2:21" s="7" customFormat="1" ht="24.75" customHeight="1" x14ac:dyDescent="0.25">
      <c r="B25" s="36"/>
      <c r="C25" s="43"/>
      <c r="D25" s="43"/>
      <c r="E25" s="43"/>
      <c r="F25" s="43"/>
      <c r="G25" s="44"/>
      <c r="H25" s="44"/>
      <c r="I25" s="44"/>
      <c r="J25" s="44"/>
      <c r="K25" s="44"/>
      <c r="L25" s="44"/>
      <c r="M25" s="44"/>
      <c r="N25" s="44"/>
      <c r="O25" s="44"/>
      <c r="P25" s="44"/>
      <c r="Q25" s="44"/>
      <c r="R25" s="44"/>
      <c r="S25" s="43"/>
      <c r="T25" s="43"/>
      <c r="U25" s="36"/>
    </row>
    <row r="26" spans="2:21" s="7" customFormat="1" ht="24.75" customHeight="1" x14ac:dyDescent="0.25">
      <c r="B26" s="36"/>
      <c r="C26" s="43"/>
      <c r="D26" s="43"/>
      <c r="E26" s="43"/>
      <c r="F26" s="43"/>
      <c r="G26" s="44"/>
      <c r="H26" s="44"/>
      <c r="I26" s="44"/>
      <c r="J26" s="44"/>
      <c r="K26" s="44"/>
      <c r="L26" s="44"/>
      <c r="M26" s="44"/>
      <c r="N26" s="44"/>
      <c r="O26" s="44"/>
      <c r="P26" s="44"/>
      <c r="Q26" s="44"/>
      <c r="R26" s="44"/>
      <c r="S26" s="43"/>
      <c r="T26" s="43"/>
      <c r="U26" s="36"/>
    </row>
    <row r="27" spans="2:21" s="7" customFormat="1" ht="24.75" customHeight="1" x14ac:dyDescent="0.25">
      <c r="B27" s="36"/>
      <c r="C27" s="43"/>
      <c r="D27" s="43"/>
      <c r="E27" s="43"/>
      <c r="F27" s="43"/>
      <c r="G27" s="44"/>
      <c r="H27" s="44"/>
      <c r="I27" s="44"/>
      <c r="J27" s="44"/>
      <c r="K27" s="44"/>
      <c r="L27" s="44"/>
      <c r="M27" s="44"/>
      <c r="N27" s="44"/>
      <c r="O27" s="44"/>
      <c r="P27" s="44"/>
      <c r="Q27" s="44"/>
      <c r="R27" s="44"/>
      <c r="S27" s="43"/>
      <c r="T27" s="43"/>
      <c r="U27" s="36"/>
    </row>
    <row r="28" spans="2:21" s="7" customFormat="1" ht="24.75" customHeight="1" x14ac:dyDescent="0.25">
      <c r="B28" s="36"/>
      <c r="C28" s="37"/>
      <c r="D28" s="37"/>
      <c r="E28" s="37"/>
      <c r="F28" s="37"/>
      <c r="G28" s="38"/>
      <c r="H28" s="38"/>
      <c r="I28" s="38"/>
      <c r="J28" s="38"/>
      <c r="K28" s="38"/>
      <c r="L28" s="38"/>
      <c r="M28" s="38"/>
      <c r="N28" s="38"/>
      <c r="O28" s="38"/>
      <c r="P28" s="38"/>
      <c r="Q28" s="38"/>
      <c r="R28" s="38"/>
      <c r="S28" s="37"/>
      <c r="T28" s="37"/>
      <c r="U28" s="36"/>
    </row>
    <row r="29" spans="2:21" s="7" customFormat="1" ht="24.75" customHeight="1" x14ac:dyDescent="0.25">
      <c r="C29" s="8"/>
      <c r="D29" s="8"/>
      <c r="E29" s="8"/>
      <c r="F29" s="8"/>
      <c r="G29" s="9"/>
      <c r="H29" s="9"/>
      <c r="I29" s="9"/>
      <c r="J29" s="9"/>
      <c r="K29" s="9"/>
      <c r="L29" s="9"/>
      <c r="M29" s="9"/>
      <c r="N29" s="9"/>
      <c r="O29" s="9"/>
      <c r="P29" s="9"/>
      <c r="Q29" s="9"/>
      <c r="R29" s="9"/>
      <c r="S29" s="8"/>
      <c r="T29" s="8"/>
    </row>
    <row r="30" spans="2:21" s="7" customFormat="1" ht="24.75" customHeight="1" x14ac:dyDescent="0.25">
      <c r="C30" s="8"/>
      <c r="D30" s="8"/>
      <c r="E30" s="8"/>
      <c r="F30" s="8"/>
      <c r="G30" s="9"/>
      <c r="H30" s="9"/>
      <c r="I30" s="9"/>
      <c r="J30" s="9"/>
      <c r="K30" s="9"/>
      <c r="L30" s="9"/>
      <c r="M30" s="9"/>
      <c r="N30" s="9"/>
      <c r="O30" s="9"/>
      <c r="P30" s="9"/>
      <c r="Q30" s="9"/>
      <c r="R30" s="9"/>
      <c r="S30" s="8"/>
      <c r="T30" s="8"/>
    </row>
    <row r="31" spans="2:21" s="7" customFormat="1" ht="24.75" customHeight="1" x14ac:dyDescent="0.25">
      <c r="C31" s="8"/>
      <c r="D31" s="8"/>
      <c r="E31" s="8"/>
      <c r="F31" s="8"/>
      <c r="G31" s="9"/>
      <c r="H31" s="9"/>
      <c r="I31" s="9"/>
      <c r="J31" s="9"/>
      <c r="K31" s="9"/>
      <c r="L31" s="9"/>
      <c r="M31" s="9"/>
      <c r="N31" s="9"/>
      <c r="O31" s="9"/>
      <c r="P31" s="9"/>
      <c r="Q31" s="9"/>
      <c r="R31" s="9"/>
      <c r="S31" s="8"/>
      <c r="T31" s="8"/>
    </row>
    <row r="32" spans="2:21" s="7" customFormat="1" ht="24.75" customHeight="1" x14ac:dyDescent="0.25">
      <c r="C32" s="8"/>
      <c r="D32" s="8"/>
      <c r="E32" s="8"/>
      <c r="F32" s="8"/>
      <c r="G32" s="9"/>
      <c r="H32" s="9"/>
      <c r="I32" s="9"/>
      <c r="J32" s="9"/>
      <c r="K32" s="9"/>
      <c r="L32" s="9"/>
      <c r="M32" s="9"/>
      <c r="N32" s="9"/>
      <c r="O32" s="9"/>
      <c r="P32" s="9"/>
      <c r="Q32" s="9"/>
      <c r="R32" s="9"/>
      <c r="S32" s="8"/>
      <c r="T32" s="8"/>
    </row>
    <row r="33" spans="3:20" s="7" customFormat="1" ht="24.75" customHeight="1" x14ac:dyDescent="0.25">
      <c r="C33" s="8"/>
      <c r="D33" s="8"/>
      <c r="E33" s="8"/>
      <c r="F33" s="8"/>
      <c r="G33" s="9"/>
      <c r="H33" s="9"/>
      <c r="I33" s="9"/>
      <c r="J33" s="9"/>
      <c r="K33" s="9"/>
      <c r="L33" s="9"/>
      <c r="M33" s="9"/>
      <c r="N33" s="9"/>
      <c r="O33" s="9"/>
      <c r="P33" s="9"/>
      <c r="Q33" s="9"/>
      <c r="R33" s="9"/>
      <c r="S33" s="8"/>
      <c r="T33" s="8"/>
    </row>
    <row r="34" spans="3:20" s="7" customFormat="1" ht="24.75" customHeight="1" x14ac:dyDescent="0.25">
      <c r="C34" s="8"/>
      <c r="D34" s="8"/>
      <c r="E34" s="8"/>
      <c r="F34" s="8"/>
      <c r="G34" s="9"/>
      <c r="H34" s="9"/>
      <c r="I34" s="9"/>
      <c r="J34" s="9"/>
      <c r="K34" s="9"/>
      <c r="L34" s="9"/>
      <c r="M34" s="9"/>
      <c r="N34" s="9"/>
      <c r="O34" s="9"/>
      <c r="P34" s="9"/>
      <c r="Q34" s="9"/>
      <c r="R34" s="9"/>
      <c r="S34" s="8"/>
      <c r="T34" s="8"/>
    </row>
    <row r="35" spans="3:20" s="7" customFormat="1" ht="24.75" customHeight="1" x14ac:dyDescent="0.25">
      <c r="C35" s="8"/>
      <c r="D35" s="8"/>
      <c r="E35" s="8"/>
      <c r="F35" s="8"/>
      <c r="G35" s="9"/>
      <c r="H35" s="9"/>
      <c r="I35" s="9"/>
      <c r="J35" s="9"/>
      <c r="K35" s="9"/>
      <c r="L35" s="9"/>
      <c r="M35" s="9"/>
      <c r="N35" s="9"/>
      <c r="O35" s="9"/>
      <c r="P35" s="9"/>
      <c r="Q35" s="9"/>
      <c r="R35" s="9"/>
      <c r="S35" s="8"/>
      <c r="T35" s="8"/>
    </row>
    <row r="36" spans="3:20" s="7" customFormat="1" ht="24.75" customHeight="1" x14ac:dyDescent="0.25">
      <c r="C36" s="8"/>
      <c r="D36" s="8"/>
      <c r="E36" s="8"/>
      <c r="F36" s="8"/>
      <c r="G36" s="9"/>
      <c r="H36" s="9"/>
      <c r="I36" s="9"/>
      <c r="J36" s="9"/>
      <c r="K36" s="9"/>
      <c r="L36" s="9"/>
      <c r="M36" s="9"/>
      <c r="N36" s="9"/>
      <c r="O36" s="9"/>
      <c r="P36" s="9"/>
      <c r="Q36" s="9"/>
      <c r="R36" s="9"/>
      <c r="S36" s="8"/>
      <c r="T36" s="8"/>
    </row>
    <row r="37" spans="3:20" s="7" customFormat="1" ht="24.75" customHeight="1" x14ac:dyDescent="0.25">
      <c r="C37" s="8"/>
      <c r="D37" s="8"/>
      <c r="E37" s="8"/>
      <c r="F37" s="8"/>
      <c r="G37" s="9"/>
      <c r="H37" s="9"/>
      <c r="I37" s="9"/>
      <c r="J37" s="9"/>
      <c r="K37" s="9"/>
      <c r="L37" s="9"/>
      <c r="M37" s="9"/>
      <c r="N37" s="9"/>
      <c r="O37" s="9"/>
      <c r="P37" s="9"/>
      <c r="Q37" s="9"/>
      <c r="R37" s="9"/>
      <c r="S37" s="8"/>
      <c r="T37" s="8"/>
    </row>
    <row r="38" spans="3:20" s="7" customFormat="1" ht="24.75" customHeight="1" x14ac:dyDescent="0.25">
      <c r="C38" s="8"/>
      <c r="D38" s="8"/>
      <c r="E38" s="8"/>
      <c r="F38" s="8"/>
      <c r="G38" s="9"/>
      <c r="H38" s="9"/>
      <c r="I38" s="9"/>
      <c r="J38" s="9"/>
      <c r="K38" s="9"/>
      <c r="L38" s="9"/>
      <c r="M38" s="9"/>
      <c r="N38" s="9"/>
      <c r="O38" s="9"/>
      <c r="P38" s="9"/>
      <c r="Q38" s="9"/>
      <c r="R38" s="9"/>
      <c r="S38" s="8"/>
      <c r="T38" s="8"/>
    </row>
    <row r="39" spans="3:20" s="7" customFormat="1" ht="24.75" customHeight="1" x14ac:dyDescent="0.25">
      <c r="C39" s="8"/>
      <c r="D39" s="8"/>
      <c r="E39" s="8"/>
      <c r="F39" s="8"/>
      <c r="G39" s="9"/>
      <c r="H39" s="9"/>
      <c r="I39" s="9"/>
      <c r="J39" s="9"/>
      <c r="K39" s="9"/>
      <c r="L39" s="9"/>
      <c r="M39" s="9"/>
      <c r="N39" s="9"/>
      <c r="O39" s="9"/>
      <c r="P39" s="9"/>
      <c r="Q39" s="9"/>
      <c r="R39" s="9"/>
      <c r="S39" s="8"/>
      <c r="T39" s="8"/>
    </row>
    <row r="40" spans="3:20" s="7" customFormat="1" ht="24.75" customHeight="1" x14ac:dyDescent="0.25">
      <c r="C40" s="8"/>
      <c r="D40" s="8"/>
      <c r="E40" s="8"/>
      <c r="F40" s="8"/>
      <c r="G40" s="9"/>
      <c r="H40" s="9"/>
      <c r="I40" s="9"/>
      <c r="J40" s="9"/>
      <c r="K40" s="9"/>
      <c r="L40" s="9"/>
      <c r="M40" s="9"/>
      <c r="N40" s="9"/>
      <c r="O40" s="9"/>
      <c r="P40" s="9"/>
      <c r="Q40" s="9"/>
      <c r="R40" s="9"/>
      <c r="S40" s="8"/>
      <c r="T40" s="8"/>
    </row>
    <row r="41" spans="3:20" s="7" customFormat="1" ht="24.75" customHeight="1" x14ac:dyDescent="0.25">
      <c r="C41" s="8"/>
      <c r="D41" s="8"/>
      <c r="E41" s="8"/>
      <c r="F41" s="8"/>
      <c r="G41" s="9"/>
      <c r="H41" s="9"/>
      <c r="I41" s="9"/>
      <c r="J41" s="9"/>
      <c r="K41" s="9"/>
      <c r="L41" s="9"/>
      <c r="M41" s="9"/>
      <c r="N41" s="9"/>
      <c r="O41" s="9"/>
      <c r="P41" s="9"/>
      <c r="Q41" s="9"/>
      <c r="R41" s="9"/>
      <c r="S41" s="8"/>
      <c r="T41" s="8"/>
    </row>
    <row r="42" spans="3:20" s="7" customFormat="1" ht="24.75" customHeight="1" x14ac:dyDescent="0.25">
      <c r="C42" s="8"/>
      <c r="D42" s="8"/>
      <c r="E42" s="8"/>
      <c r="F42" s="8"/>
      <c r="G42" s="9"/>
      <c r="H42" s="9"/>
      <c r="I42" s="9"/>
      <c r="J42" s="9"/>
      <c r="K42" s="9"/>
      <c r="L42" s="9"/>
      <c r="M42" s="9"/>
      <c r="N42" s="9"/>
      <c r="O42" s="9"/>
      <c r="P42" s="9"/>
      <c r="Q42" s="9"/>
      <c r="R42" s="9"/>
      <c r="S42" s="8"/>
      <c r="T42" s="8"/>
    </row>
    <row r="43" spans="3:20" s="7" customFormat="1" ht="24.75" customHeight="1" x14ac:dyDescent="0.25">
      <c r="C43" s="8"/>
      <c r="D43" s="8"/>
      <c r="E43" s="8"/>
      <c r="F43" s="8"/>
      <c r="G43" s="9"/>
      <c r="H43" s="9"/>
      <c r="I43" s="9"/>
      <c r="J43" s="9"/>
      <c r="K43" s="9"/>
      <c r="L43" s="9"/>
      <c r="M43" s="9"/>
      <c r="N43" s="9"/>
      <c r="O43" s="9"/>
      <c r="P43" s="9"/>
      <c r="Q43" s="9"/>
      <c r="R43" s="9"/>
      <c r="S43" s="8"/>
      <c r="T43" s="8"/>
    </row>
    <row r="44" spans="3:20" s="7" customFormat="1" ht="24.75" customHeight="1" x14ac:dyDescent="0.25">
      <c r="C44" s="8"/>
      <c r="D44" s="8"/>
      <c r="E44" s="8"/>
      <c r="F44" s="8"/>
      <c r="G44" s="9"/>
      <c r="H44" s="9"/>
      <c r="I44" s="9"/>
      <c r="J44" s="9"/>
      <c r="K44" s="9"/>
      <c r="L44" s="9"/>
      <c r="M44" s="9"/>
      <c r="N44" s="9"/>
      <c r="O44" s="9"/>
      <c r="P44" s="9"/>
      <c r="Q44" s="9"/>
      <c r="R44" s="9"/>
      <c r="S44" s="8"/>
      <c r="T44" s="8"/>
    </row>
    <row r="45" spans="3:20" s="7" customFormat="1" ht="24.75" customHeight="1" x14ac:dyDescent="0.25">
      <c r="C45" s="8"/>
      <c r="D45" s="8"/>
      <c r="E45" s="8"/>
      <c r="F45" s="8"/>
      <c r="G45" s="9"/>
      <c r="H45" s="9"/>
      <c r="I45" s="9"/>
      <c r="J45" s="9"/>
      <c r="K45" s="9"/>
      <c r="L45" s="9"/>
      <c r="M45" s="9"/>
      <c r="N45" s="9"/>
      <c r="O45" s="9"/>
      <c r="P45" s="9"/>
      <c r="Q45" s="9"/>
      <c r="R45" s="9"/>
      <c r="S45" s="8"/>
      <c r="T45" s="8"/>
    </row>
    <row r="46" spans="3:20" s="7" customFormat="1" ht="24.75" customHeight="1" x14ac:dyDescent="0.25">
      <c r="C46" s="8"/>
      <c r="D46" s="8"/>
      <c r="E46" s="8"/>
      <c r="F46" s="8"/>
      <c r="G46" s="9"/>
      <c r="H46" s="9"/>
      <c r="I46" s="9"/>
      <c r="J46" s="9"/>
      <c r="K46" s="9"/>
      <c r="L46" s="9"/>
      <c r="M46" s="9"/>
      <c r="N46" s="9"/>
      <c r="O46" s="9"/>
      <c r="P46" s="9"/>
      <c r="Q46" s="9"/>
      <c r="R46" s="9"/>
      <c r="S46" s="8"/>
      <c r="T46" s="8"/>
    </row>
    <row r="47" spans="3:20" s="7" customFormat="1" ht="24.75" customHeight="1" x14ac:dyDescent="0.25">
      <c r="C47" s="8"/>
      <c r="D47" s="8"/>
      <c r="E47" s="8"/>
      <c r="F47" s="8"/>
      <c r="G47" s="9"/>
      <c r="H47" s="9"/>
      <c r="I47" s="9"/>
      <c r="J47" s="9"/>
      <c r="K47" s="9"/>
      <c r="L47" s="9"/>
      <c r="M47" s="9"/>
      <c r="N47" s="9"/>
      <c r="O47" s="9"/>
      <c r="P47" s="9"/>
      <c r="Q47" s="9"/>
      <c r="R47" s="9"/>
      <c r="S47" s="8"/>
      <c r="T47" s="8"/>
    </row>
    <row r="48" spans="3:20" s="7" customFormat="1" ht="24.75" customHeight="1" x14ac:dyDescent="0.25">
      <c r="C48" s="8"/>
      <c r="D48" s="8"/>
      <c r="E48" s="8"/>
      <c r="F48" s="8"/>
      <c r="G48" s="9"/>
      <c r="H48" s="9"/>
      <c r="I48" s="9"/>
      <c r="J48" s="9"/>
      <c r="K48" s="9"/>
      <c r="L48" s="9"/>
      <c r="M48" s="9"/>
      <c r="N48" s="9"/>
      <c r="O48" s="9"/>
      <c r="P48" s="9"/>
      <c r="Q48" s="9"/>
      <c r="R48" s="9"/>
      <c r="S48" s="8"/>
      <c r="T48" s="8"/>
    </row>
    <row r="49" spans="2:21" s="7" customFormat="1" ht="24.75" customHeight="1" x14ac:dyDescent="0.25">
      <c r="C49" s="8"/>
      <c r="D49" s="8"/>
      <c r="E49" s="8"/>
      <c r="F49" s="8"/>
      <c r="G49" s="9"/>
      <c r="H49" s="9"/>
      <c r="I49" s="9"/>
      <c r="J49" s="9"/>
      <c r="K49" s="9"/>
      <c r="L49" s="9"/>
      <c r="M49" s="9"/>
      <c r="N49" s="9"/>
      <c r="O49" s="9"/>
      <c r="P49" s="9"/>
      <c r="Q49" s="9"/>
      <c r="R49" s="9"/>
      <c r="S49" s="8"/>
      <c r="T49" s="8"/>
    </row>
    <row r="50" spans="2:21" s="7" customFormat="1" ht="24.75" customHeight="1" x14ac:dyDescent="0.25">
      <c r="C50" s="8"/>
      <c r="D50" s="8"/>
      <c r="E50" s="8"/>
      <c r="F50" s="8"/>
      <c r="G50" s="9"/>
      <c r="H50" s="9"/>
      <c r="I50" s="9"/>
      <c r="J50" s="9"/>
      <c r="K50" s="9"/>
      <c r="L50" s="9"/>
      <c r="M50" s="9"/>
      <c r="N50" s="9"/>
      <c r="O50" s="9"/>
      <c r="P50" s="9"/>
      <c r="Q50" s="9"/>
      <c r="R50" s="9"/>
      <c r="S50" s="8"/>
      <c r="T50" s="8"/>
    </row>
    <row r="51" spans="2:21" s="7" customFormat="1" ht="24.75" customHeight="1" x14ac:dyDescent="0.25">
      <c r="C51" s="8"/>
      <c r="D51" s="8"/>
      <c r="E51" s="8"/>
      <c r="F51" s="8"/>
      <c r="G51" s="9"/>
      <c r="H51" s="9"/>
      <c r="I51" s="9"/>
      <c r="J51" s="9"/>
      <c r="K51" s="9"/>
      <c r="L51" s="9"/>
      <c r="M51" s="9"/>
      <c r="N51" s="9"/>
      <c r="O51" s="9"/>
      <c r="P51" s="9"/>
      <c r="Q51" s="9"/>
      <c r="R51" s="9"/>
      <c r="S51" s="8"/>
      <c r="T51" s="8"/>
    </row>
    <row r="52" spans="2:21" s="7" customFormat="1" ht="24.75" customHeight="1" x14ac:dyDescent="0.25">
      <c r="C52" s="8"/>
      <c r="D52" s="8"/>
      <c r="E52" s="8"/>
      <c r="F52" s="8"/>
      <c r="G52" s="9"/>
      <c r="H52" s="9"/>
      <c r="I52" s="9"/>
      <c r="J52" s="9"/>
      <c r="K52" s="9"/>
      <c r="L52" s="9"/>
      <c r="M52" s="9"/>
      <c r="N52" s="9"/>
      <c r="O52" s="9"/>
      <c r="P52" s="9"/>
      <c r="Q52" s="9"/>
      <c r="R52" s="9"/>
      <c r="S52" s="8"/>
      <c r="T52" s="8"/>
    </row>
    <row r="53" spans="2:21" s="7" customFormat="1" ht="24.75" customHeight="1" x14ac:dyDescent="0.25">
      <c r="C53" s="8"/>
      <c r="D53" s="8"/>
      <c r="E53" s="8"/>
      <c r="F53" s="8"/>
      <c r="G53" s="9"/>
      <c r="H53" s="9"/>
      <c r="I53" s="9"/>
      <c r="J53" s="9"/>
      <c r="K53" s="9"/>
      <c r="L53" s="9"/>
      <c r="M53" s="9"/>
      <c r="N53" s="9"/>
      <c r="O53" s="9"/>
      <c r="P53" s="9"/>
      <c r="Q53" s="9"/>
      <c r="R53" s="9"/>
      <c r="S53" s="8"/>
      <c r="T53" s="8"/>
    </row>
    <row r="54" spans="2:21" s="7" customFormat="1" ht="24.75" customHeight="1" x14ac:dyDescent="0.25">
      <c r="C54" s="8"/>
      <c r="D54" s="8"/>
      <c r="E54" s="8"/>
      <c r="F54" s="8"/>
      <c r="G54" s="9"/>
      <c r="H54" s="9"/>
      <c r="I54" s="9"/>
      <c r="J54" s="9"/>
      <c r="K54" s="9"/>
      <c r="L54" s="9"/>
      <c r="M54" s="9"/>
      <c r="N54" s="9"/>
      <c r="O54" s="9"/>
      <c r="P54" s="9"/>
      <c r="Q54" s="9"/>
      <c r="R54" s="9"/>
      <c r="S54" s="8"/>
      <c r="T54" s="8"/>
    </row>
    <row r="55" spans="2:21" s="7" customFormat="1" ht="24.75" customHeight="1" x14ac:dyDescent="0.25">
      <c r="C55" s="8"/>
      <c r="D55" s="8"/>
      <c r="E55" s="8"/>
      <c r="F55" s="8"/>
      <c r="G55" s="9"/>
      <c r="H55" s="9"/>
      <c r="I55" s="9"/>
      <c r="J55" s="9"/>
      <c r="K55" s="9"/>
      <c r="L55" s="9"/>
      <c r="M55" s="9"/>
      <c r="N55" s="9"/>
      <c r="O55" s="9"/>
      <c r="P55" s="9"/>
      <c r="Q55" s="9"/>
      <c r="R55" s="9"/>
      <c r="S55" s="8"/>
      <c r="T55" s="8"/>
    </row>
    <row r="56" spans="2:21" s="7" customFormat="1" ht="24.75" customHeight="1" x14ac:dyDescent="0.25">
      <c r="C56" s="8"/>
      <c r="D56" s="8"/>
      <c r="E56" s="8"/>
      <c r="F56" s="8"/>
      <c r="G56" s="9"/>
      <c r="H56" s="9"/>
      <c r="I56" s="9"/>
      <c r="J56" s="9"/>
      <c r="K56" s="9"/>
      <c r="L56" s="9"/>
      <c r="M56" s="9"/>
      <c r="N56" s="9"/>
      <c r="O56" s="9"/>
      <c r="P56" s="9"/>
      <c r="Q56" s="9"/>
      <c r="R56" s="9"/>
      <c r="S56" s="8"/>
      <c r="T56" s="8"/>
    </row>
    <row r="57" spans="2:21" s="7" customFormat="1" ht="24.75" customHeight="1" x14ac:dyDescent="0.25">
      <c r="C57" s="8"/>
      <c r="D57" s="8"/>
      <c r="E57" s="8"/>
      <c r="F57" s="8"/>
      <c r="G57" s="9"/>
      <c r="H57" s="9"/>
      <c r="I57" s="9"/>
      <c r="J57" s="9"/>
      <c r="K57" s="9"/>
      <c r="L57" s="9"/>
      <c r="M57" s="9"/>
      <c r="N57" s="9"/>
      <c r="O57" s="9"/>
      <c r="P57" s="9"/>
      <c r="Q57" s="9"/>
      <c r="R57" s="9"/>
      <c r="S57" s="8"/>
      <c r="T57" s="8"/>
    </row>
    <row r="58" spans="2:21" s="7" customFormat="1" ht="24.75" customHeight="1" x14ac:dyDescent="0.25">
      <c r="C58" s="8"/>
      <c r="D58" s="8"/>
      <c r="E58" s="8"/>
      <c r="F58" s="8"/>
      <c r="G58" s="9"/>
      <c r="H58" s="9"/>
      <c r="I58" s="9"/>
      <c r="J58" s="9"/>
      <c r="K58" s="9"/>
      <c r="L58" s="9"/>
      <c r="M58" s="9"/>
      <c r="N58" s="9"/>
      <c r="O58" s="9"/>
      <c r="P58" s="9"/>
      <c r="Q58" s="9"/>
      <c r="R58" s="9"/>
      <c r="S58" s="8"/>
      <c r="T58" s="8"/>
    </row>
    <row r="59" spans="2:21" ht="24.75" customHeight="1" x14ac:dyDescent="0.25">
      <c r="B59" s="7"/>
      <c r="C59" s="8"/>
      <c r="D59" s="8"/>
      <c r="E59" s="8"/>
      <c r="F59" s="8"/>
      <c r="G59" s="9"/>
      <c r="H59" s="9"/>
      <c r="I59" s="9"/>
      <c r="J59" s="9"/>
      <c r="K59" s="9"/>
      <c r="L59" s="9"/>
      <c r="M59" s="9"/>
      <c r="N59" s="9"/>
      <c r="O59" s="9"/>
      <c r="P59" s="9"/>
      <c r="Q59" s="9"/>
      <c r="R59" s="9"/>
      <c r="S59" s="8"/>
      <c r="T59" s="8"/>
      <c r="U59" s="7"/>
    </row>
    <row r="60" spans="2:21" ht="24.75" customHeight="1" x14ac:dyDescent="0.25">
      <c r="B60" s="7"/>
      <c r="C60" s="8"/>
      <c r="D60" s="8"/>
      <c r="E60" s="8"/>
      <c r="F60" s="22" t="str">
        <f>IF($D$7,F7,"")</f>
        <v>Gesamtleistung</v>
      </c>
      <c r="G60" s="23">
        <f>IF(D$7,G7,"")</f>
        <v>95767</v>
      </c>
      <c r="H60" s="23">
        <f>IF(D$7,H7,"")</f>
        <v>102345</v>
      </c>
      <c r="I60" s="23">
        <f>IF(D$7,I7,"")</f>
        <v>104559</v>
      </c>
      <c r="J60" s="23">
        <f>IF(D$7,J7,"")</f>
        <v>154768</v>
      </c>
      <c r="K60" s="23">
        <f>IF(D$7,K7,"")</f>
        <v>134274</v>
      </c>
      <c r="L60" s="23">
        <f>IF(D$7,L7,"")</f>
        <v>149987</v>
      </c>
      <c r="M60" s="23">
        <f>IF(D$7,M7,"")</f>
        <v>174567</v>
      </c>
      <c r="N60" s="23">
        <f>IF(D$7,N7,"")</f>
        <v>134765</v>
      </c>
      <c r="O60" s="23">
        <f>IF(D$7,O7,"")</f>
        <v>149734</v>
      </c>
      <c r="P60" s="23">
        <f>IF(D$7,P7,"")</f>
        <v>154821</v>
      </c>
      <c r="Q60" s="23">
        <f>IF(D$7,Q7,"")</f>
        <v>136882</v>
      </c>
      <c r="R60" s="24">
        <f>IF(D$7,R7,"")</f>
        <v>122344</v>
      </c>
      <c r="S60" s="8"/>
      <c r="T60" s="8"/>
      <c r="U60" s="7"/>
    </row>
    <row r="61" spans="2:21" ht="24.75" customHeight="1" x14ac:dyDescent="0.25">
      <c r="B61" s="7"/>
      <c r="C61" s="8"/>
      <c r="D61" s="8"/>
      <c r="E61" s="8"/>
      <c r="F61" s="25" t="str">
        <f>IF(D$9,F9,"")</f>
        <v>Mat./Wareneinkauf</v>
      </c>
      <c r="G61" s="26">
        <f>IF(D$9,G9,"")</f>
        <v>6202</v>
      </c>
      <c r="H61" s="26">
        <f>IF(D$9,H9,"")</f>
        <v>9535</v>
      </c>
      <c r="I61" s="26">
        <f>IF(D$9,I9,"")</f>
        <v>11545</v>
      </c>
      <c r="J61" s="26">
        <f>IF(D$9,J9,"")</f>
        <v>33123</v>
      </c>
      <c r="K61" s="26">
        <f>IF(D$9,K9,"")</f>
        <v>33212</v>
      </c>
      <c r="L61" s="26">
        <f>IF(D$9,L9,"")</f>
        <v>28789</v>
      </c>
      <c r="M61" s="26">
        <f>IF(D$9,M9,"")</f>
        <v>32321</v>
      </c>
      <c r="N61" s="26">
        <f>IF(D$9,N9,"")</f>
        <v>25323</v>
      </c>
      <c r="O61" s="26">
        <f>IF(D$9,O9,"")</f>
        <v>23453</v>
      </c>
      <c r="P61" s="26">
        <f>IF(D$9,P9,"")</f>
        <v>25348</v>
      </c>
      <c r="Q61" s="26">
        <f>IF(D$9,Q9,"")</f>
        <v>19345</v>
      </c>
      <c r="R61" s="27">
        <f>IF(D$9,R9,"")</f>
        <v>18765</v>
      </c>
      <c r="S61" s="8"/>
      <c r="T61" s="8"/>
      <c r="U61" s="7"/>
    </row>
    <row r="62" spans="2:21" ht="24.75" customHeight="1" x14ac:dyDescent="0.25">
      <c r="B62" s="7"/>
      <c r="C62" s="8"/>
      <c r="D62" s="8"/>
      <c r="E62" s="8"/>
      <c r="F62" s="25" t="str">
        <f>IF(D$10,F10,"")</f>
        <v xml:space="preserve">  Personalkosten</v>
      </c>
      <c r="G62" s="26">
        <f>IF(D$10,G10,"")</f>
        <v>55456</v>
      </c>
      <c r="H62" s="26">
        <f>IF(D$10,H10,"")</f>
        <v>57654</v>
      </c>
      <c r="I62" s="26">
        <f>IF(D$10,I10,"")</f>
        <v>58765</v>
      </c>
      <c r="J62" s="26">
        <f>IF(D$10,J10,"")</f>
        <v>78456</v>
      </c>
      <c r="K62" s="26">
        <f>IF(D$10,K10,"")</f>
        <v>56789</v>
      </c>
      <c r="L62" s="26">
        <f>IF(D$10,L10,"")</f>
        <v>75643</v>
      </c>
      <c r="M62" s="26">
        <f>IF(D$10,M10,"")</f>
        <v>69834</v>
      </c>
      <c r="N62" s="26">
        <f>IF(D$10,N10,"")</f>
        <v>61234</v>
      </c>
      <c r="O62" s="26">
        <f>IF(D$10,O10,"")</f>
        <v>65767</v>
      </c>
      <c r="P62" s="26">
        <f>IF(D$10,P10,"")</f>
        <v>68343</v>
      </c>
      <c r="Q62" s="26">
        <f>IF(D$10,Q10,"")</f>
        <v>65434</v>
      </c>
      <c r="R62" s="27">
        <f>IF(D$10,R10,"")</f>
        <v>54232</v>
      </c>
      <c r="S62" s="8"/>
      <c r="T62" s="8"/>
      <c r="U62" s="7"/>
    </row>
    <row r="63" spans="2:21" ht="24.75" customHeight="1" x14ac:dyDescent="0.25">
      <c r="B63" s="7"/>
      <c r="C63" s="8"/>
      <c r="D63" s="8"/>
      <c r="E63" s="8"/>
      <c r="F63" s="28" t="str">
        <f>IF(D$11,F11,"")</f>
        <v/>
      </c>
      <c r="G63" s="26" t="str">
        <f>IF(D$11,G11,"")</f>
        <v/>
      </c>
      <c r="H63" s="26" t="str">
        <f>IF(D$11,H11,"")</f>
        <v/>
      </c>
      <c r="I63" s="26" t="str">
        <f>IF(D$11,I11,"")</f>
        <v/>
      </c>
      <c r="J63" s="26" t="str">
        <f>IF(D$11,J11,"")</f>
        <v/>
      </c>
      <c r="K63" s="26" t="str">
        <f>IF(D$11,K11,"")</f>
        <v/>
      </c>
      <c r="L63" s="26" t="str">
        <f>IF(D$11,L11,"")</f>
        <v/>
      </c>
      <c r="M63" s="26" t="str">
        <f>IF(D$11,M11,"")</f>
        <v/>
      </c>
      <c r="N63" s="26" t="str">
        <f>IF(D$11,N11,"")</f>
        <v/>
      </c>
      <c r="O63" s="26" t="str">
        <f>IF(D$11,O11,"")</f>
        <v/>
      </c>
      <c r="P63" s="26" t="str">
        <f>IF(D$11,P11,"")</f>
        <v/>
      </c>
      <c r="Q63" s="26" t="str">
        <f>IF(D$11,Q11,"")</f>
        <v/>
      </c>
      <c r="R63" s="27" t="str">
        <f>IF(D$11,R11,"")</f>
        <v/>
      </c>
      <c r="S63" s="8"/>
      <c r="T63" s="8"/>
      <c r="U63" s="7"/>
    </row>
    <row r="64" spans="2:21" ht="24.75" customHeight="1" x14ac:dyDescent="0.25">
      <c r="B64" s="7"/>
      <c r="C64" s="8"/>
      <c r="D64" s="8"/>
      <c r="E64" s="8"/>
      <c r="F64" s="25" t="str">
        <f>IF(D$12,F12,"")</f>
        <v/>
      </c>
      <c r="G64" s="26" t="str">
        <f>IF(D$12,G12,"")</f>
        <v/>
      </c>
      <c r="H64" s="26" t="str">
        <f>IF(D$12,H12,"")</f>
        <v/>
      </c>
      <c r="I64" s="26" t="str">
        <f>IF(D$12,I12,"")</f>
        <v/>
      </c>
      <c r="J64" s="26" t="str">
        <f>IF(D$12,J12,"")</f>
        <v/>
      </c>
      <c r="K64" s="26" t="str">
        <f>IF(D$12,K12,"")</f>
        <v/>
      </c>
      <c r="L64" s="26" t="str">
        <f>IF(D$12,L12,"")</f>
        <v/>
      </c>
      <c r="M64" s="26" t="str">
        <f>IF(D$12,M12,"")</f>
        <v/>
      </c>
      <c r="N64" s="26" t="str">
        <f>IF(D$12,N12,"")</f>
        <v/>
      </c>
      <c r="O64" s="26" t="str">
        <f>IF(D$12,O12,"")</f>
        <v/>
      </c>
      <c r="P64" s="26" t="str">
        <f>IF(D$12,P12,"")</f>
        <v/>
      </c>
      <c r="Q64" s="26" t="str">
        <f>IF(D$12,Q12,"")</f>
        <v/>
      </c>
      <c r="R64" s="27" t="str">
        <f>IF(D$12,R12,"")</f>
        <v/>
      </c>
      <c r="S64" s="8"/>
      <c r="T64" s="8"/>
      <c r="U64" s="7"/>
    </row>
    <row r="65" spans="2:21" ht="24.75" customHeight="1" x14ac:dyDescent="0.25">
      <c r="B65" s="7"/>
      <c r="C65" s="8"/>
      <c r="D65" s="8"/>
      <c r="E65" s="8"/>
      <c r="F65" s="25" t="str">
        <f>IF(D$13,F13,"")</f>
        <v/>
      </c>
      <c r="G65" s="26" t="str">
        <f>IF(D$13,G13,"")</f>
        <v/>
      </c>
      <c r="H65" s="26" t="str">
        <f>IF(D$13,H13,"")</f>
        <v/>
      </c>
      <c r="I65" s="26" t="str">
        <f>IF(D$13,I13,"")</f>
        <v/>
      </c>
      <c r="J65" s="26" t="str">
        <f>IF(D$13,J13,"")</f>
        <v/>
      </c>
      <c r="K65" s="26" t="str">
        <f>IF(D$13,K13,"")</f>
        <v/>
      </c>
      <c r="L65" s="26" t="str">
        <f>IF(D$13,L13,"")</f>
        <v/>
      </c>
      <c r="M65" s="26" t="str">
        <f>IF(D$13,M13,"")</f>
        <v/>
      </c>
      <c r="N65" s="26" t="str">
        <f>IF(D$13,N13,"")</f>
        <v/>
      </c>
      <c r="O65" s="26" t="str">
        <f>IF(D$13,O13,"")</f>
        <v/>
      </c>
      <c r="P65" s="26" t="str">
        <f>IF(D$13,P13,"")</f>
        <v/>
      </c>
      <c r="Q65" s="26" t="str">
        <f>IF(D$13,Q13,"")</f>
        <v/>
      </c>
      <c r="R65" s="27" t="str">
        <f>IF(D$13,R13,"")</f>
        <v/>
      </c>
      <c r="S65" s="8"/>
      <c r="T65" s="8"/>
      <c r="U65" s="7"/>
    </row>
    <row r="66" spans="2:21" ht="24.75" customHeight="1" x14ac:dyDescent="0.25">
      <c r="B66" s="7"/>
      <c r="C66" s="8"/>
      <c r="D66" s="8"/>
      <c r="E66" s="8"/>
      <c r="F66" s="25" t="str">
        <f>IF(D$14,F14,"")</f>
        <v/>
      </c>
      <c r="G66" s="26" t="str">
        <f>IF(D$14,G14,"")</f>
        <v/>
      </c>
      <c r="H66" s="26" t="str">
        <f>IF(D$14,H14,"")</f>
        <v/>
      </c>
      <c r="I66" s="26" t="str">
        <f>IF(D$14,I14,"")</f>
        <v/>
      </c>
      <c r="J66" s="26" t="str">
        <f>IF(D$14,J14,"")</f>
        <v/>
      </c>
      <c r="K66" s="26" t="str">
        <f>IF(D$14,K14,"")</f>
        <v/>
      </c>
      <c r="L66" s="26" t="str">
        <f>IF(D$14,L14,"")</f>
        <v/>
      </c>
      <c r="M66" s="26" t="str">
        <f>IF(D$14,M14,"")</f>
        <v/>
      </c>
      <c r="N66" s="26" t="str">
        <f>IF(D$14,N14,"")</f>
        <v/>
      </c>
      <c r="O66" s="26" t="str">
        <f>IF(D$14,O14,"")</f>
        <v/>
      </c>
      <c r="P66" s="26" t="str">
        <f>IF(D$14,P14,"")</f>
        <v/>
      </c>
      <c r="Q66" s="26" t="str">
        <f>IF(D$14,Q14,"")</f>
        <v/>
      </c>
      <c r="R66" s="27" t="str">
        <f>IF(D$14,R14,"")</f>
        <v/>
      </c>
      <c r="S66" s="8"/>
      <c r="T66" s="8"/>
      <c r="U66" s="7"/>
    </row>
    <row r="67" spans="2:21" ht="24.75" customHeight="1" x14ac:dyDescent="0.25">
      <c r="B67" s="7"/>
      <c r="C67" s="8"/>
      <c r="D67" s="8"/>
      <c r="E67" s="8"/>
      <c r="F67" s="25" t="str">
        <f>IF(D$15,F15,"")</f>
        <v/>
      </c>
      <c r="G67" s="26" t="str">
        <f>IF(D$15,G15,"")</f>
        <v/>
      </c>
      <c r="H67" s="26" t="str">
        <f>IF(D$15,H15,"")</f>
        <v/>
      </c>
      <c r="I67" s="26" t="str">
        <f>IF(D$15,I15,"")</f>
        <v/>
      </c>
      <c r="J67" s="26" t="str">
        <f>IF(D$15,J15,"")</f>
        <v/>
      </c>
      <c r="K67" s="26" t="str">
        <f>IF(D$15,K15,"")</f>
        <v/>
      </c>
      <c r="L67" s="26" t="str">
        <f>IF(D$15,L15,"")</f>
        <v/>
      </c>
      <c r="M67" s="26" t="str">
        <f>IF(D$15,M15,"")</f>
        <v/>
      </c>
      <c r="N67" s="26" t="str">
        <f>IF(D$15,N15,"")</f>
        <v/>
      </c>
      <c r="O67" s="26" t="str">
        <f>IF(D$15,O15,"")</f>
        <v/>
      </c>
      <c r="P67" s="26" t="str">
        <f>IF(D$15,P15,"")</f>
        <v/>
      </c>
      <c r="Q67" s="26" t="str">
        <f>IF(D$15,Q15,"")</f>
        <v/>
      </c>
      <c r="R67" s="27" t="str">
        <f>IF(D$15,R15,"")</f>
        <v/>
      </c>
      <c r="S67" s="8"/>
      <c r="T67" s="8"/>
      <c r="U67" s="7"/>
    </row>
    <row r="68" spans="2:21" ht="24.75" customHeight="1" x14ac:dyDescent="0.25">
      <c r="B68" s="7"/>
      <c r="C68" s="8"/>
      <c r="D68" s="8"/>
      <c r="E68" s="8"/>
      <c r="F68" s="25" t="str">
        <f>IF(D$16,F16,"")</f>
        <v/>
      </c>
      <c r="G68" s="26" t="str">
        <f>IF(D$16,G16,"")</f>
        <v/>
      </c>
      <c r="H68" s="26" t="str">
        <f>IF(D$16,H16,"")</f>
        <v/>
      </c>
      <c r="I68" s="26" t="str">
        <f>IF(D$16,I16,"")</f>
        <v/>
      </c>
      <c r="J68" s="26" t="str">
        <f>IF(D$16,J16,"")</f>
        <v/>
      </c>
      <c r="K68" s="26" t="str">
        <f>IF(D$16,K16,"")</f>
        <v/>
      </c>
      <c r="L68" s="26" t="str">
        <f>IF(D$16,L16,"")</f>
        <v/>
      </c>
      <c r="M68" s="26" t="str">
        <f>IF(D$16,M16,"")</f>
        <v/>
      </c>
      <c r="N68" s="26" t="str">
        <f>IF(D$16,N16,"")</f>
        <v/>
      </c>
      <c r="O68" s="26" t="str">
        <f>IF(D$16,O16,"")</f>
        <v/>
      </c>
      <c r="P68" s="26" t="str">
        <f>IF(D$16,P16,"")</f>
        <v/>
      </c>
      <c r="Q68" s="26" t="str">
        <f>IF(D$16,Q16,"")</f>
        <v/>
      </c>
      <c r="R68" s="27" t="str">
        <f>IF(D$16,R16,"")</f>
        <v/>
      </c>
      <c r="S68" s="8"/>
      <c r="T68" s="8"/>
      <c r="U68" s="7"/>
    </row>
    <row r="69" spans="2:21" ht="24.75" customHeight="1" x14ac:dyDescent="0.25">
      <c r="B69" s="7"/>
      <c r="C69" s="8"/>
      <c r="D69" s="8"/>
      <c r="E69" s="8"/>
      <c r="F69" s="25" t="str">
        <f>IF(D$17,F17,"")</f>
        <v/>
      </c>
      <c r="G69" s="26" t="str">
        <f>IF(D$17,G17,"")</f>
        <v/>
      </c>
      <c r="H69" s="26" t="str">
        <f>IF(D$17,H17,"")</f>
        <v/>
      </c>
      <c r="I69" s="26" t="str">
        <f>IF(D$17,I17,"")</f>
        <v/>
      </c>
      <c r="J69" s="26" t="str">
        <f>IF(D$17,J17,"")</f>
        <v/>
      </c>
      <c r="K69" s="26" t="str">
        <f>IF(D$17,K17,"")</f>
        <v/>
      </c>
      <c r="L69" s="26" t="str">
        <f>IF(D$17,L17,"")</f>
        <v/>
      </c>
      <c r="M69" s="26" t="str">
        <f>IF(D$17,M17,"")</f>
        <v/>
      </c>
      <c r="N69" s="26" t="str">
        <f>IF(D$17,N17,"")</f>
        <v/>
      </c>
      <c r="O69" s="26" t="str">
        <f>IF(D$17,O17,"")</f>
        <v/>
      </c>
      <c r="P69" s="26" t="str">
        <f>IF(D$17,P17,"")</f>
        <v/>
      </c>
      <c r="Q69" s="26" t="str">
        <f>IF(D$17,Q17,"")</f>
        <v/>
      </c>
      <c r="R69" s="27" t="str">
        <f>IF(D$17,R17,"")</f>
        <v/>
      </c>
      <c r="S69" s="8"/>
      <c r="T69" s="8"/>
      <c r="U69" s="7"/>
    </row>
    <row r="70" spans="2:21" ht="24.75" customHeight="1" x14ac:dyDescent="0.25">
      <c r="B70" s="7"/>
      <c r="C70" s="8"/>
      <c r="D70" s="8"/>
      <c r="E70" s="8"/>
      <c r="F70" s="25" t="str">
        <f>IF(D$18,F18,"")</f>
        <v/>
      </c>
      <c r="G70" s="26" t="str">
        <f>IF(D$18,G18,"")</f>
        <v/>
      </c>
      <c r="H70" s="26" t="str">
        <f>IF(D$18,H18,"")</f>
        <v/>
      </c>
      <c r="I70" s="26" t="str">
        <f>IF(D$18,I18,"")</f>
        <v/>
      </c>
      <c r="J70" s="26" t="str">
        <f>IF(D$18,J18,"")</f>
        <v/>
      </c>
      <c r="K70" s="26" t="str">
        <f>IF(D$18,K18,"")</f>
        <v/>
      </c>
      <c r="L70" s="26" t="str">
        <f>IF(D$18,L18,"")</f>
        <v/>
      </c>
      <c r="M70" s="26" t="str">
        <f>IF(D$18,M18,"")</f>
        <v/>
      </c>
      <c r="N70" s="26" t="str">
        <f>IF(D$18,N18,"")</f>
        <v/>
      </c>
      <c r="O70" s="26" t="str">
        <f>IF(D$18,O18,"")</f>
        <v/>
      </c>
      <c r="P70" s="26" t="str">
        <f>IF(D$18,P18,"")</f>
        <v/>
      </c>
      <c r="Q70" s="26" t="str">
        <f>IF(D$18,Q18,"")</f>
        <v/>
      </c>
      <c r="R70" s="27" t="str">
        <f>IF(D$18,R18,"")</f>
        <v/>
      </c>
      <c r="S70" s="8"/>
      <c r="T70" s="8"/>
      <c r="U70" s="7"/>
    </row>
    <row r="71" spans="2:21" ht="24.75" customHeight="1" x14ac:dyDescent="0.25">
      <c r="B71" s="7"/>
      <c r="C71" s="8"/>
      <c r="D71" s="8"/>
      <c r="E71" s="8"/>
      <c r="F71" s="25" t="str">
        <f>IF(D$19,F19,"")</f>
        <v/>
      </c>
      <c r="G71" s="26" t="str">
        <f>IF(D$19,G19,"")</f>
        <v/>
      </c>
      <c r="H71" s="26" t="str">
        <f>IF(D$19,H19,"")</f>
        <v/>
      </c>
      <c r="I71" s="26" t="str">
        <f>IF(D$19,I19,"")</f>
        <v/>
      </c>
      <c r="J71" s="26" t="str">
        <f>IF(D$19,J19,"")</f>
        <v/>
      </c>
      <c r="K71" s="26" t="str">
        <f>IF(D$19,K19,"")</f>
        <v/>
      </c>
      <c r="L71" s="26" t="str">
        <f>IF(D$19,L19,"")</f>
        <v/>
      </c>
      <c r="M71" s="26" t="str">
        <f>IF(D$19,M19,"")</f>
        <v/>
      </c>
      <c r="N71" s="26" t="str">
        <f>IF(D$19,N19,"")</f>
        <v/>
      </c>
      <c r="O71" s="26" t="str">
        <f>IF(D$19,O19,"")</f>
        <v/>
      </c>
      <c r="P71" s="26" t="str">
        <f>IF(D$19,P19,"")</f>
        <v/>
      </c>
      <c r="Q71" s="26" t="str">
        <f>IF(D$19,Q19,"")</f>
        <v/>
      </c>
      <c r="R71" s="27" t="str">
        <f>IF(D$19,R19,"")</f>
        <v/>
      </c>
      <c r="S71" s="8"/>
      <c r="T71" s="8"/>
      <c r="U71" s="7"/>
    </row>
    <row r="72" spans="2:21" ht="24.75" customHeight="1" x14ac:dyDescent="0.25">
      <c r="B72" s="7"/>
      <c r="C72" s="8"/>
      <c r="D72" s="8"/>
      <c r="E72" s="8"/>
      <c r="F72" s="25" t="str">
        <f>IF(D$20,F20,"")</f>
        <v/>
      </c>
      <c r="G72" s="26" t="str">
        <f>IF(D$20,G20,"")</f>
        <v/>
      </c>
      <c r="H72" s="26" t="str">
        <f>IF(D$20,H20,"")</f>
        <v/>
      </c>
      <c r="I72" s="26" t="str">
        <f>IF(D$20,I20,"")</f>
        <v/>
      </c>
      <c r="J72" s="26" t="str">
        <f>IF(D$20,J20,"")</f>
        <v/>
      </c>
      <c r="K72" s="26" t="str">
        <f>IF(D$20,K20,"")</f>
        <v/>
      </c>
      <c r="L72" s="26" t="str">
        <f>IF(D$20,L20,"")</f>
        <v/>
      </c>
      <c r="M72" s="26" t="str">
        <f>IF(D$20,M20,"")</f>
        <v/>
      </c>
      <c r="N72" s="26" t="str">
        <f>IF(D$20,N20,"")</f>
        <v/>
      </c>
      <c r="O72" s="26" t="str">
        <f>IF(D$20,O20,"")</f>
        <v/>
      </c>
      <c r="P72" s="26" t="str">
        <f>IF(D$20,P20,"")</f>
        <v/>
      </c>
      <c r="Q72" s="26" t="str">
        <f>IF(D$20,Q20,"")</f>
        <v/>
      </c>
      <c r="R72" s="27" t="str">
        <f>IF(D$20,R20,"")</f>
        <v/>
      </c>
      <c r="S72" s="8"/>
      <c r="T72" s="8"/>
      <c r="U72" s="7"/>
    </row>
    <row r="73" spans="2:21" ht="24.75" customHeight="1" x14ac:dyDescent="0.25">
      <c r="B73" s="7"/>
      <c r="C73" s="8"/>
      <c r="D73" s="8"/>
      <c r="E73" s="8"/>
      <c r="F73" s="25" t="str">
        <f>IF(D$21,F21,"")</f>
        <v>Gesamtkosten</v>
      </c>
      <c r="G73" s="26">
        <f>IF(D$21,G21,"")</f>
        <v>89454</v>
      </c>
      <c r="H73" s="26">
        <f>IF(D$21,H21,"")</f>
        <v>93332</v>
      </c>
      <c r="I73" s="26">
        <f>IF(D$21,I21,"")</f>
        <v>88509</v>
      </c>
      <c r="J73" s="26">
        <f>IF(D$21,J21,"")</f>
        <v>113521</v>
      </c>
      <c r="K73" s="26">
        <f>IF(D$21,K21,"")</f>
        <v>90999</v>
      </c>
      <c r="L73" s="26">
        <f>IF(D$21,L21,"")</f>
        <v>115462</v>
      </c>
      <c r="M73" s="26">
        <f>IF(D$21,M21,"")</f>
        <v>102804</v>
      </c>
      <c r="N73" s="26">
        <f>IF(D$21,N21,"")</f>
        <v>99636</v>
      </c>
      <c r="O73" s="26">
        <f>IF(D$21,O21,"")</f>
        <v>111135</v>
      </c>
      <c r="P73" s="26">
        <f>IF(D$21,P21,"")</f>
        <v>109808</v>
      </c>
      <c r="Q73" s="26">
        <f>IF(D$21,Q21,"")</f>
        <v>98507</v>
      </c>
      <c r="R73" s="27">
        <f>IF(D$21,R21,"")</f>
        <v>86506</v>
      </c>
      <c r="S73" s="8"/>
      <c r="T73" s="8"/>
      <c r="U73" s="7"/>
    </row>
    <row r="74" spans="2:21" ht="24.75" customHeight="1" x14ac:dyDescent="0.25">
      <c r="B74" s="7"/>
      <c r="C74" s="8"/>
      <c r="D74" s="8"/>
      <c r="E74" s="8"/>
      <c r="F74" s="25" t="str">
        <f>IF(D$22,F22,"")</f>
        <v/>
      </c>
      <c r="G74" s="26" t="str">
        <f>IF(D$22,G22,"")</f>
        <v/>
      </c>
      <c r="H74" s="26" t="str">
        <f>IF(D$22,H22,"")</f>
        <v/>
      </c>
      <c r="I74" s="26" t="str">
        <f>IF(D$22,I22,"")</f>
        <v/>
      </c>
      <c r="J74" s="26" t="str">
        <f>IF(D$22,J22,"")</f>
        <v/>
      </c>
      <c r="K74" s="26" t="str">
        <f>IF(D$22,K22,"")</f>
        <v/>
      </c>
      <c r="L74" s="26" t="str">
        <f>IF(D$22,L22,"")</f>
        <v/>
      </c>
      <c r="M74" s="26" t="str">
        <f>IF(D$22,M22,"")</f>
        <v/>
      </c>
      <c r="N74" s="26" t="str">
        <f>IF(D$22,N22,"")</f>
        <v/>
      </c>
      <c r="O74" s="26" t="str">
        <f>IF(D$22,O22,"")</f>
        <v/>
      </c>
      <c r="P74" s="26" t="str">
        <f>IF(D$22,P22,"")</f>
        <v/>
      </c>
      <c r="Q74" s="26" t="str">
        <f>IF(D$22,Q22,"")</f>
        <v/>
      </c>
      <c r="R74" s="27" t="str">
        <f>IF(D$22,R22,"")</f>
        <v/>
      </c>
      <c r="S74" s="8"/>
      <c r="T74" s="8"/>
      <c r="U74" s="7"/>
    </row>
    <row r="75" spans="2:21" ht="24.75" customHeight="1" x14ac:dyDescent="0.25">
      <c r="B75" s="7"/>
      <c r="C75" s="8"/>
      <c r="D75" s="8"/>
      <c r="E75" s="8"/>
      <c r="F75" s="29" t="str">
        <f>IF(D$23,F23,"")</f>
        <v/>
      </c>
      <c r="G75" s="30" t="str">
        <f>IF(D$23,G23,"")</f>
        <v/>
      </c>
      <c r="H75" s="30" t="str">
        <f>IF(D$23,H23,"")</f>
        <v/>
      </c>
      <c r="I75" s="30" t="str">
        <f>IF(D$23,I23,"")</f>
        <v/>
      </c>
      <c r="J75" s="30" t="str">
        <f>IF(D$23,J23,"")</f>
        <v/>
      </c>
      <c r="K75" s="30" t="str">
        <f>IF(D$23,K23,"")</f>
        <v/>
      </c>
      <c r="L75" s="30" t="str">
        <f>IF(D$23,L23,"")</f>
        <v/>
      </c>
      <c r="M75" s="30" t="str">
        <f>IF(D$23,M23,"")</f>
        <v/>
      </c>
      <c r="N75" s="30" t="str">
        <f>IF(D$23,N23,"")</f>
        <v/>
      </c>
      <c r="O75" s="30" t="str">
        <f>IF(D$23,O23,"")</f>
        <v/>
      </c>
      <c r="P75" s="30" t="str">
        <f>IF(D$23,P23,"")</f>
        <v/>
      </c>
      <c r="Q75" s="30" t="str">
        <f>IF(D$23,Q23,"")</f>
        <v/>
      </c>
      <c r="R75" s="31" t="str">
        <f>IF(D$23,R23,"")</f>
        <v/>
      </c>
      <c r="S75" s="8"/>
      <c r="T75" s="8"/>
      <c r="U75" s="7"/>
    </row>
    <row r="76" spans="2:21" ht="24.75" customHeight="1" x14ac:dyDescent="0.25">
      <c r="B76" s="7"/>
      <c r="C76" s="8"/>
      <c r="D76" s="8"/>
      <c r="E76" s="8"/>
      <c r="F76" s="8"/>
      <c r="G76" s="9"/>
      <c r="H76" s="9"/>
      <c r="I76" s="9"/>
      <c r="J76" s="9"/>
      <c r="K76" s="9"/>
      <c r="L76" s="9"/>
      <c r="M76" s="9"/>
      <c r="N76" s="9"/>
      <c r="O76" s="9"/>
      <c r="P76" s="9"/>
      <c r="Q76" s="9"/>
      <c r="R76" s="9"/>
      <c r="S76" s="8"/>
      <c r="T76" s="8"/>
      <c r="U76" s="7"/>
    </row>
    <row r="77" spans="2:21" s="7" customFormat="1" ht="24.75" customHeight="1" x14ac:dyDescent="0.25">
      <c r="C77" s="8"/>
      <c r="D77" s="8"/>
      <c r="E77" s="8"/>
      <c r="F77" s="8"/>
      <c r="G77" s="9"/>
      <c r="H77" s="9"/>
      <c r="I77" s="9"/>
      <c r="J77" s="9"/>
      <c r="K77" s="9"/>
      <c r="L77" s="9"/>
      <c r="M77" s="9"/>
      <c r="N77" s="9"/>
      <c r="O77" s="9"/>
      <c r="P77" s="9"/>
      <c r="Q77" s="9"/>
      <c r="R77" s="9"/>
      <c r="S77" s="8"/>
      <c r="T77" s="8"/>
    </row>
    <row r="78" spans="2:21" s="7" customFormat="1" ht="24.75" customHeight="1" x14ac:dyDescent="0.25">
      <c r="C78" s="8"/>
      <c r="D78" s="8"/>
      <c r="E78" s="8"/>
      <c r="F78" s="8"/>
      <c r="G78" s="9"/>
      <c r="H78" s="9"/>
      <c r="I78" s="9"/>
      <c r="J78" s="9"/>
      <c r="K78" s="9"/>
      <c r="L78" s="9"/>
      <c r="M78" s="9"/>
      <c r="N78" s="9"/>
      <c r="O78" s="9"/>
      <c r="P78" s="9"/>
      <c r="Q78" s="9"/>
      <c r="R78" s="9"/>
      <c r="S78" s="8"/>
      <c r="T78" s="8"/>
    </row>
    <row r="79" spans="2:21" s="7" customFormat="1" ht="24.75" customHeight="1" x14ac:dyDescent="0.25">
      <c r="C79" s="8"/>
      <c r="D79" s="8"/>
      <c r="E79" s="8"/>
      <c r="F79" s="8"/>
      <c r="G79" s="9"/>
      <c r="H79" s="9"/>
      <c r="I79" s="9"/>
      <c r="J79" s="9"/>
      <c r="K79" s="9"/>
      <c r="L79" s="9"/>
      <c r="M79" s="9"/>
      <c r="N79" s="9"/>
      <c r="O79" s="9"/>
      <c r="P79" s="9"/>
      <c r="Q79" s="9"/>
      <c r="R79" s="9"/>
      <c r="S79" s="8"/>
      <c r="T79" s="8"/>
    </row>
    <row r="80" spans="2:21" s="7" customFormat="1" ht="24.75" customHeight="1" x14ac:dyDescent="0.25">
      <c r="C80" s="8"/>
      <c r="D80" s="8"/>
      <c r="E80" s="8"/>
      <c r="F80" s="8"/>
      <c r="G80" s="9"/>
      <c r="H80" s="9"/>
      <c r="I80" s="9"/>
      <c r="J80" s="9"/>
      <c r="K80" s="9"/>
      <c r="L80" s="9"/>
      <c r="M80" s="9"/>
      <c r="N80" s="9"/>
      <c r="O80" s="9"/>
      <c r="P80" s="9"/>
      <c r="Q80" s="9"/>
      <c r="R80" s="9"/>
      <c r="S80" s="8"/>
      <c r="T80" s="8"/>
    </row>
    <row r="81" spans="3:20" s="7" customFormat="1" ht="24.75" customHeight="1" x14ac:dyDescent="0.25">
      <c r="C81" s="8"/>
      <c r="D81" s="8"/>
      <c r="E81" s="8"/>
      <c r="F81" s="8"/>
      <c r="G81" s="9"/>
      <c r="H81" s="9"/>
      <c r="I81" s="9"/>
      <c r="J81" s="9"/>
      <c r="K81" s="9"/>
      <c r="L81" s="9"/>
      <c r="M81" s="9"/>
      <c r="N81" s="9"/>
      <c r="O81" s="9"/>
      <c r="P81" s="9"/>
      <c r="Q81" s="9"/>
      <c r="R81" s="9"/>
      <c r="S81" s="8"/>
      <c r="T81" s="8"/>
    </row>
    <row r="82" spans="3:20" s="7" customFormat="1" ht="24.75" customHeight="1" x14ac:dyDescent="0.25">
      <c r="C82" s="8"/>
      <c r="D82" s="8"/>
      <c r="E82" s="8"/>
      <c r="F82" s="8"/>
      <c r="G82" s="9"/>
      <c r="H82" s="9"/>
      <c r="I82" s="9"/>
      <c r="J82" s="9"/>
      <c r="K82" s="9"/>
      <c r="L82" s="9"/>
      <c r="M82" s="9"/>
      <c r="N82" s="9"/>
      <c r="O82" s="9"/>
      <c r="P82" s="9"/>
      <c r="Q82" s="9"/>
      <c r="R82" s="9"/>
      <c r="S82" s="8"/>
      <c r="T82" s="8"/>
    </row>
    <row r="83" spans="3:20" s="7" customFormat="1" ht="24.75" customHeight="1" x14ac:dyDescent="0.25">
      <c r="C83" s="8"/>
      <c r="D83" s="8"/>
      <c r="E83" s="8"/>
      <c r="F83" s="8"/>
      <c r="G83" s="9"/>
      <c r="H83" s="9"/>
      <c r="I83" s="9"/>
      <c r="J83" s="9"/>
      <c r="K83" s="9"/>
      <c r="L83" s="9"/>
      <c r="M83" s="9"/>
      <c r="N83" s="9"/>
      <c r="O83" s="9"/>
      <c r="P83" s="9"/>
      <c r="Q83" s="9"/>
      <c r="R83" s="9"/>
      <c r="S83" s="8"/>
      <c r="T83" s="8"/>
    </row>
    <row r="84" spans="3:20" s="7" customFormat="1" ht="24.75" customHeight="1" x14ac:dyDescent="0.25">
      <c r="C84" s="8"/>
      <c r="D84" s="8"/>
      <c r="E84" s="8"/>
      <c r="F84" s="8"/>
      <c r="G84" s="9"/>
      <c r="H84" s="9"/>
      <c r="I84" s="9"/>
      <c r="J84" s="9"/>
      <c r="K84" s="9"/>
      <c r="L84" s="9"/>
      <c r="M84" s="9"/>
      <c r="N84" s="9"/>
      <c r="O84" s="9"/>
      <c r="P84" s="9"/>
      <c r="Q84" s="9"/>
      <c r="R84" s="9"/>
      <c r="S84" s="8"/>
      <c r="T84" s="8"/>
    </row>
    <row r="85" spans="3:20" s="7" customFormat="1" ht="24.75" customHeight="1" x14ac:dyDescent="0.25">
      <c r="C85" s="8"/>
      <c r="D85" s="8"/>
      <c r="E85" s="8"/>
      <c r="F85" s="8"/>
      <c r="G85" s="9"/>
      <c r="H85" s="9"/>
      <c r="I85" s="9"/>
      <c r="J85" s="9"/>
      <c r="K85" s="9"/>
      <c r="L85" s="9"/>
      <c r="M85" s="9"/>
      <c r="N85" s="9"/>
      <c r="O85" s="9"/>
      <c r="P85" s="9"/>
      <c r="Q85" s="9"/>
      <c r="R85" s="9"/>
      <c r="S85" s="8"/>
      <c r="T85" s="8"/>
    </row>
    <row r="86" spans="3:20" s="7" customFormat="1" ht="24.75" customHeight="1" x14ac:dyDescent="0.25">
      <c r="C86" s="8"/>
      <c r="D86" s="8"/>
      <c r="E86" s="8"/>
      <c r="F86" s="8"/>
      <c r="G86" s="9"/>
      <c r="H86" s="9"/>
      <c r="I86" s="9"/>
      <c r="J86" s="9"/>
      <c r="K86" s="9"/>
      <c r="L86" s="9"/>
      <c r="M86" s="9"/>
      <c r="N86" s="9"/>
      <c r="O86" s="9"/>
      <c r="P86" s="9"/>
      <c r="Q86" s="9"/>
      <c r="R86" s="9"/>
      <c r="S86" s="8"/>
      <c r="T86" s="8"/>
    </row>
    <row r="87" spans="3:20" s="7" customFormat="1" ht="24.75" customHeight="1" x14ac:dyDescent="0.25">
      <c r="C87" s="8"/>
      <c r="D87" s="8"/>
      <c r="E87" s="8"/>
      <c r="F87" s="8"/>
      <c r="G87" s="9"/>
      <c r="H87" s="9"/>
      <c r="I87" s="9"/>
      <c r="J87" s="9"/>
      <c r="K87" s="9"/>
      <c r="L87" s="9"/>
      <c r="M87" s="9"/>
      <c r="N87" s="9"/>
      <c r="O87" s="9"/>
      <c r="P87" s="9"/>
      <c r="Q87" s="9"/>
      <c r="R87" s="9"/>
      <c r="S87" s="8"/>
      <c r="T87" s="8"/>
    </row>
    <row r="88" spans="3:20" s="7" customFormat="1" ht="24.75" customHeight="1" x14ac:dyDescent="0.25">
      <c r="C88" s="8"/>
      <c r="D88" s="8"/>
      <c r="E88" s="8"/>
      <c r="F88" s="8"/>
      <c r="G88" s="9"/>
      <c r="H88" s="9"/>
      <c r="I88" s="9"/>
      <c r="J88" s="9"/>
      <c r="K88" s="9"/>
      <c r="L88" s="9"/>
      <c r="M88" s="9"/>
      <c r="N88" s="9"/>
      <c r="O88" s="9"/>
      <c r="P88" s="9"/>
      <c r="Q88" s="9"/>
      <c r="R88" s="9"/>
      <c r="S88" s="8"/>
      <c r="T88" s="8"/>
    </row>
    <row r="89" spans="3:20" s="7" customFormat="1" ht="24.75" customHeight="1" x14ac:dyDescent="0.25">
      <c r="C89" s="8"/>
      <c r="D89" s="8"/>
      <c r="E89" s="8"/>
      <c r="F89" s="8"/>
      <c r="G89" s="9"/>
      <c r="H89" s="9"/>
      <c r="I89" s="9"/>
      <c r="J89" s="9"/>
      <c r="K89" s="9"/>
      <c r="L89" s="9"/>
      <c r="M89" s="9"/>
      <c r="N89" s="9"/>
      <c r="O89" s="9"/>
      <c r="P89" s="9"/>
      <c r="Q89" s="9"/>
      <c r="R89" s="9"/>
      <c r="S89" s="8"/>
      <c r="T89" s="8"/>
    </row>
    <row r="90" spans="3:20" s="7" customFormat="1" ht="24.75" customHeight="1" x14ac:dyDescent="0.25">
      <c r="C90" s="8"/>
      <c r="D90" s="8"/>
      <c r="E90" s="8"/>
      <c r="F90" s="8"/>
      <c r="G90" s="9"/>
      <c r="H90" s="9"/>
      <c r="I90" s="9"/>
      <c r="J90" s="9"/>
      <c r="K90" s="9"/>
      <c r="L90" s="9"/>
      <c r="M90" s="9"/>
      <c r="N90" s="9"/>
      <c r="O90" s="9"/>
      <c r="P90" s="9"/>
      <c r="Q90" s="9"/>
      <c r="R90" s="9"/>
      <c r="S90" s="8"/>
      <c r="T90" s="8"/>
    </row>
    <row r="91" spans="3:20" s="7" customFormat="1" ht="24.75" customHeight="1" x14ac:dyDescent="0.25">
      <c r="C91" s="8"/>
      <c r="D91" s="8"/>
      <c r="E91" s="8"/>
      <c r="F91" s="8"/>
      <c r="G91" s="9"/>
      <c r="H91" s="9"/>
      <c r="I91" s="9"/>
      <c r="J91" s="9"/>
      <c r="K91" s="9"/>
      <c r="L91" s="9"/>
      <c r="M91" s="9"/>
      <c r="N91" s="9"/>
      <c r="O91" s="9"/>
      <c r="P91" s="9"/>
      <c r="Q91" s="9"/>
      <c r="R91" s="9"/>
      <c r="S91" s="8"/>
      <c r="T91" s="8"/>
    </row>
    <row r="92" spans="3:20" s="7" customFormat="1" ht="24.75" customHeight="1" x14ac:dyDescent="0.25">
      <c r="C92" s="8"/>
      <c r="D92" s="8"/>
      <c r="E92" s="8"/>
      <c r="F92" s="8"/>
      <c r="G92" s="9"/>
      <c r="H92" s="9"/>
      <c r="I92" s="9"/>
      <c r="J92" s="9"/>
      <c r="K92" s="9"/>
      <c r="L92" s="9"/>
      <c r="M92" s="9"/>
      <c r="N92" s="9"/>
      <c r="O92" s="9"/>
      <c r="P92" s="9"/>
      <c r="Q92" s="9"/>
      <c r="R92" s="9"/>
      <c r="S92" s="8"/>
      <c r="T92" s="8"/>
    </row>
    <row r="93" spans="3:20" s="7" customFormat="1" ht="24.75" customHeight="1" x14ac:dyDescent="0.25">
      <c r="C93" s="8"/>
      <c r="D93" s="8"/>
      <c r="E93" s="8"/>
      <c r="F93" s="8"/>
      <c r="G93" s="9"/>
      <c r="H93" s="9"/>
      <c r="I93" s="9"/>
      <c r="J93" s="9"/>
      <c r="K93" s="9"/>
      <c r="L93" s="9"/>
      <c r="M93" s="9"/>
      <c r="N93" s="9"/>
      <c r="O93" s="9"/>
      <c r="P93" s="9"/>
      <c r="Q93" s="9"/>
      <c r="R93" s="9"/>
      <c r="S93" s="8"/>
      <c r="T93" s="8"/>
    </row>
    <row r="94" spans="3:20" s="7" customFormat="1" ht="24.75" customHeight="1" x14ac:dyDescent="0.25">
      <c r="C94" s="8"/>
      <c r="D94" s="8"/>
      <c r="E94" s="8"/>
      <c r="F94" s="8"/>
      <c r="G94" s="9"/>
      <c r="H94" s="9"/>
      <c r="I94" s="9"/>
      <c r="J94" s="9"/>
      <c r="K94" s="9"/>
      <c r="L94" s="9"/>
      <c r="M94" s="9"/>
      <c r="N94" s="9"/>
      <c r="O94" s="9"/>
      <c r="P94" s="9"/>
      <c r="Q94" s="9"/>
      <c r="R94" s="9"/>
      <c r="S94" s="8"/>
      <c r="T94" s="8"/>
    </row>
    <row r="95" spans="3:20" s="7" customFormat="1" ht="24.75" customHeight="1" x14ac:dyDescent="0.25">
      <c r="C95" s="8"/>
      <c r="D95" s="8"/>
      <c r="E95" s="8"/>
      <c r="F95" s="8"/>
      <c r="G95" s="9"/>
      <c r="H95" s="9"/>
      <c r="I95" s="9"/>
      <c r="J95" s="9"/>
      <c r="K95" s="9"/>
      <c r="L95" s="9"/>
      <c r="M95" s="9"/>
      <c r="N95" s="9"/>
      <c r="O95" s="9"/>
      <c r="P95" s="9"/>
      <c r="Q95" s="9"/>
      <c r="R95" s="9"/>
      <c r="S95" s="8"/>
      <c r="T95" s="8"/>
    </row>
    <row r="96" spans="3:20" s="7" customFormat="1" ht="24.75" customHeight="1" x14ac:dyDescent="0.25">
      <c r="C96" s="8"/>
      <c r="D96" s="8"/>
      <c r="E96" s="8"/>
      <c r="F96" s="8"/>
      <c r="G96" s="9"/>
      <c r="H96" s="9"/>
      <c r="I96" s="9"/>
      <c r="J96" s="9"/>
      <c r="K96" s="9"/>
      <c r="L96" s="9"/>
      <c r="M96" s="9"/>
      <c r="N96" s="9"/>
      <c r="O96" s="9"/>
      <c r="P96" s="9"/>
      <c r="Q96" s="9"/>
      <c r="R96" s="9"/>
      <c r="S96" s="8"/>
      <c r="T96" s="8"/>
    </row>
    <row r="97" spans="3:20" s="7" customFormat="1" ht="24.75" customHeight="1" x14ac:dyDescent="0.25">
      <c r="C97" s="8"/>
      <c r="D97" s="8"/>
      <c r="E97" s="8"/>
      <c r="F97" s="8"/>
      <c r="G97" s="9"/>
      <c r="H97" s="9"/>
      <c r="I97" s="9"/>
      <c r="J97" s="9"/>
      <c r="K97" s="9"/>
      <c r="L97" s="9"/>
      <c r="M97" s="9"/>
      <c r="N97" s="9"/>
      <c r="O97" s="9"/>
      <c r="P97" s="9"/>
      <c r="Q97" s="9"/>
      <c r="R97" s="9"/>
      <c r="S97" s="8"/>
      <c r="T97" s="8"/>
    </row>
    <row r="98" spans="3:20" s="7" customFormat="1" ht="24.75" customHeight="1" x14ac:dyDescent="0.25">
      <c r="C98" s="8"/>
      <c r="D98" s="8"/>
      <c r="E98" s="8"/>
      <c r="F98" s="8"/>
      <c r="G98" s="9"/>
      <c r="H98" s="9"/>
      <c r="I98" s="9"/>
      <c r="J98" s="9"/>
      <c r="K98" s="9"/>
      <c r="L98" s="9"/>
      <c r="M98" s="9"/>
      <c r="N98" s="9"/>
      <c r="O98" s="9"/>
      <c r="P98" s="9"/>
      <c r="Q98" s="9"/>
      <c r="R98" s="9"/>
      <c r="S98" s="8"/>
      <c r="T98" s="8"/>
    </row>
    <row r="99" spans="3:20" s="7" customFormat="1" ht="24.75" customHeight="1" x14ac:dyDescent="0.25">
      <c r="C99" s="8"/>
      <c r="D99" s="8"/>
      <c r="E99" s="8"/>
      <c r="F99" s="8"/>
      <c r="G99" s="9"/>
      <c r="H99" s="9"/>
      <c r="I99" s="9"/>
      <c r="J99" s="9"/>
      <c r="K99" s="9"/>
      <c r="L99" s="9"/>
      <c r="M99" s="9"/>
      <c r="N99" s="9"/>
      <c r="O99" s="9"/>
      <c r="P99" s="9"/>
      <c r="Q99" s="9"/>
      <c r="R99" s="9"/>
      <c r="S99" s="8"/>
      <c r="T99" s="8"/>
    </row>
    <row r="100" spans="3:20" s="7" customFormat="1" ht="24.75" customHeight="1" x14ac:dyDescent="0.25">
      <c r="C100" s="8"/>
      <c r="D100" s="8"/>
      <c r="E100" s="8"/>
      <c r="F100" s="8"/>
      <c r="G100" s="9"/>
      <c r="H100" s="9"/>
      <c r="I100" s="9"/>
      <c r="J100" s="9"/>
      <c r="K100" s="9"/>
      <c r="L100" s="9"/>
      <c r="M100" s="9"/>
      <c r="N100" s="9"/>
      <c r="O100" s="9"/>
      <c r="P100" s="9"/>
      <c r="Q100" s="9"/>
      <c r="R100" s="9"/>
      <c r="S100" s="8"/>
      <c r="T100" s="8"/>
    </row>
    <row r="101" spans="3:20" s="7" customFormat="1" ht="8.25" customHeight="1" x14ac:dyDescent="0.25">
      <c r="C101" s="8"/>
      <c r="D101" s="8"/>
      <c r="E101" s="8"/>
      <c r="F101" s="8"/>
      <c r="G101" s="9"/>
      <c r="H101" s="9"/>
      <c r="I101" s="9"/>
      <c r="J101" s="9"/>
      <c r="K101" s="9"/>
      <c r="L101" s="9"/>
      <c r="M101" s="9"/>
      <c r="N101" s="9"/>
      <c r="O101" s="9"/>
      <c r="P101" s="9"/>
      <c r="Q101" s="9"/>
      <c r="R101" s="9"/>
      <c r="S101" s="8"/>
      <c r="T101" s="8"/>
    </row>
    <row r="102" spans="3:20" s="7" customFormat="1" x14ac:dyDescent="0.25">
      <c r="G102" s="10"/>
      <c r="H102" s="10"/>
      <c r="I102" s="10"/>
      <c r="J102" s="10"/>
      <c r="K102" s="10"/>
      <c r="L102" s="10"/>
      <c r="M102" s="10"/>
      <c r="N102" s="10"/>
      <c r="O102" s="10"/>
      <c r="P102" s="10"/>
      <c r="Q102" s="10"/>
      <c r="R102" s="10"/>
    </row>
    <row r="103" spans="3:20" s="7" customFormat="1" x14ac:dyDescent="0.25">
      <c r="G103" s="10"/>
      <c r="H103" s="10"/>
      <c r="I103" s="10"/>
      <c r="J103" s="10"/>
      <c r="K103" s="10"/>
      <c r="L103" s="10"/>
      <c r="M103" s="10"/>
      <c r="N103" s="10"/>
      <c r="O103" s="10"/>
      <c r="P103" s="10"/>
      <c r="Q103" s="10"/>
      <c r="R103" s="10"/>
    </row>
    <row r="104" spans="3:20" s="7" customFormat="1" x14ac:dyDescent="0.25">
      <c r="G104" s="10"/>
      <c r="H104" s="10"/>
      <c r="I104" s="10"/>
      <c r="J104" s="10"/>
      <c r="K104" s="10"/>
      <c r="L104" s="10"/>
      <c r="M104" s="10"/>
      <c r="N104" s="10"/>
      <c r="O104" s="10"/>
      <c r="P104" s="10"/>
      <c r="Q104" s="10"/>
      <c r="R104" s="10"/>
    </row>
    <row r="105" spans="3:20" s="7" customFormat="1" x14ac:dyDescent="0.25">
      <c r="G105" s="10"/>
      <c r="H105" s="10"/>
      <c r="I105" s="10"/>
      <c r="J105" s="10"/>
      <c r="K105" s="10"/>
      <c r="L105" s="10"/>
      <c r="M105" s="10"/>
      <c r="N105" s="10"/>
      <c r="O105" s="10"/>
      <c r="P105" s="10"/>
      <c r="Q105" s="10"/>
      <c r="R105" s="10"/>
    </row>
    <row r="106" spans="3:20" s="7" customFormat="1" x14ac:dyDescent="0.25">
      <c r="G106" s="10"/>
      <c r="H106" s="10"/>
      <c r="I106" s="10"/>
      <c r="J106" s="10"/>
      <c r="K106" s="10"/>
      <c r="L106" s="10"/>
      <c r="M106" s="10"/>
      <c r="N106" s="10"/>
      <c r="O106" s="10"/>
      <c r="P106" s="10"/>
      <c r="Q106" s="10"/>
      <c r="R106" s="10"/>
    </row>
    <row r="107" spans="3:20" s="7" customFormat="1" x14ac:dyDescent="0.25">
      <c r="G107" s="10"/>
      <c r="H107" s="10"/>
      <c r="I107" s="10"/>
      <c r="J107" s="10"/>
      <c r="K107" s="10"/>
      <c r="L107" s="10"/>
      <c r="M107" s="10"/>
      <c r="N107" s="10"/>
      <c r="O107" s="10"/>
      <c r="P107" s="10"/>
      <c r="Q107" s="10"/>
      <c r="R107" s="10"/>
    </row>
    <row r="108" spans="3:20" s="7" customFormat="1" x14ac:dyDescent="0.25">
      <c r="G108" s="10"/>
      <c r="H108" s="10"/>
      <c r="I108" s="10"/>
      <c r="J108" s="10"/>
      <c r="K108" s="10"/>
      <c r="L108" s="10"/>
      <c r="M108" s="10"/>
      <c r="N108" s="10"/>
      <c r="O108" s="10"/>
      <c r="P108" s="10"/>
      <c r="Q108" s="10"/>
      <c r="R108" s="10"/>
    </row>
    <row r="109" spans="3:20" s="7" customFormat="1" x14ac:dyDescent="0.25">
      <c r="G109" s="10"/>
      <c r="H109" s="10"/>
      <c r="I109" s="10"/>
      <c r="J109" s="10"/>
      <c r="K109" s="10"/>
      <c r="L109" s="10"/>
      <c r="M109" s="10"/>
      <c r="N109" s="10"/>
      <c r="O109" s="10"/>
      <c r="P109" s="10"/>
      <c r="Q109" s="10"/>
      <c r="R109" s="10"/>
    </row>
    <row r="110" spans="3:20" s="7" customFormat="1" x14ac:dyDescent="0.25">
      <c r="G110" s="10"/>
      <c r="H110" s="10"/>
      <c r="I110" s="10"/>
      <c r="J110" s="10"/>
      <c r="K110" s="10"/>
      <c r="L110" s="10"/>
      <c r="M110" s="10"/>
      <c r="N110" s="10"/>
      <c r="O110" s="10"/>
      <c r="P110" s="10"/>
      <c r="Q110" s="10"/>
      <c r="R110" s="10"/>
    </row>
    <row r="111" spans="3:20" s="7" customFormat="1" x14ac:dyDescent="0.25">
      <c r="G111" s="10"/>
      <c r="H111" s="10"/>
      <c r="I111" s="10"/>
      <c r="J111" s="10"/>
      <c r="K111" s="10"/>
      <c r="L111" s="10"/>
      <c r="M111" s="10"/>
      <c r="N111" s="10"/>
      <c r="O111" s="10"/>
      <c r="P111" s="10"/>
      <c r="Q111" s="10"/>
      <c r="R111" s="10"/>
    </row>
    <row r="112" spans="3:20" s="7" customFormat="1" x14ac:dyDescent="0.25">
      <c r="G112" s="10"/>
      <c r="H112" s="10"/>
      <c r="I112" s="10"/>
      <c r="J112" s="10"/>
      <c r="K112" s="10"/>
      <c r="L112" s="10"/>
      <c r="M112" s="10"/>
      <c r="N112" s="10"/>
      <c r="O112" s="10"/>
      <c r="P112" s="10"/>
      <c r="Q112" s="10"/>
      <c r="R112" s="10"/>
    </row>
    <row r="113" spans="7:18" s="7" customFormat="1" x14ac:dyDescent="0.25">
      <c r="G113" s="10"/>
      <c r="H113" s="10"/>
      <c r="I113" s="10"/>
      <c r="J113" s="10"/>
      <c r="K113" s="10"/>
      <c r="L113" s="10"/>
      <c r="M113" s="10"/>
      <c r="N113" s="10"/>
      <c r="O113" s="10"/>
      <c r="P113" s="10"/>
      <c r="Q113" s="10"/>
      <c r="R113" s="10"/>
    </row>
    <row r="114" spans="7:18" s="7" customFormat="1" x14ac:dyDescent="0.25">
      <c r="G114" s="10"/>
      <c r="H114" s="10"/>
      <c r="I114" s="10"/>
      <c r="J114" s="10"/>
      <c r="K114" s="10"/>
      <c r="L114" s="10"/>
      <c r="M114" s="10"/>
      <c r="N114" s="10"/>
      <c r="O114" s="10"/>
      <c r="P114" s="10"/>
      <c r="Q114" s="10"/>
      <c r="R114" s="10"/>
    </row>
    <row r="115" spans="7:18" s="7" customFormat="1" x14ac:dyDescent="0.25">
      <c r="G115" s="10"/>
      <c r="H115" s="10"/>
      <c r="I115" s="10"/>
      <c r="J115" s="10"/>
      <c r="K115" s="10"/>
      <c r="L115" s="10"/>
      <c r="M115" s="10"/>
      <c r="N115" s="10"/>
      <c r="O115" s="10"/>
      <c r="P115" s="10"/>
      <c r="Q115" s="10"/>
      <c r="R115" s="10"/>
    </row>
    <row r="116" spans="7:18" s="7" customFormat="1" x14ac:dyDescent="0.25">
      <c r="G116" s="10"/>
      <c r="H116" s="10"/>
      <c r="I116" s="10"/>
      <c r="J116" s="10"/>
      <c r="K116" s="10"/>
      <c r="L116" s="10"/>
      <c r="M116" s="10"/>
      <c r="N116" s="10"/>
      <c r="O116" s="10"/>
      <c r="P116" s="10"/>
      <c r="Q116" s="10"/>
      <c r="R116" s="10"/>
    </row>
    <row r="117" spans="7:18" s="7" customFormat="1" x14ac:dyDescent="0.25">
      <c r="G117" s="10"/>
      <c r="H117" s="10"/>
      <c r="I117" s="10"/>
      <c r="J117" s="10"/>
      <c r="K117" s="10"/>
      <c r="L117" s="10"/>
      <c r="M117" s="10"/>
      <c r="N117" s="10"/>
      <c r="O117" s="10"/>
      <c r="P117" s="10"/>
      <c r="Q117" s="10"/>
      <c r="R117" s="10"/>
    </row>
    <row r="118" spans="7:18" s="7" customFormat="1" x14ac:dyDescent="0.25">
      <c r="G118" s="10"/>
      <c r="H118" s="10"/>
      <c r="I118" s="10"/>
      <c r="J118" s="10"/>
      <c r="K118" s="10"/>
      <c r="L118" s="10"/>
      <c r="M118" s="10"/>
      <c r="N118" s="10"/>
      <c r="O118" s="10"/>
      <c r="P118" s="10"/>
      <c r="Q118" s="10"/>
      <c r="R118" s="10"/>
    </row>
    <row r="119" spans="7:18" s="7" customFormat="1" x14ac:dyDescent="0.25">
      <c r="G119" s="10"/>
      <c r="H119" s="10"/>
      <c r="I119" s="10"/>
      <c r="J119" s="10"/>
      <c r="K119" s="10"/>
      <c r="L119" s="10"/>
      <c r="M119" s="10"/>
      <c r="N119" s="10"/>
      <c r="O119" s="10"/>
      <c r="P119" s="10"/>
      <c r="Q119" s="10"/>
      <c r="R119" s="10"/>
    </row>
    <row r="120" spans="7:18" s="7" customFormat="1" x14ac:dyDescent="0.25">
      <c r="G120" s="10"/>
      <c r="H120" s="10"/>
      <c r="I120" s="10"/>
      <c r="J120" s="10"/>
      <c r="K120" s="10"/>
      <c r="L120" s="10"/>
      <c r="M120" s="10"/>
      <c r="N120" s="10"/>
      <c r="O120" s="10"/>
      <c r="P120" s="10"/>
      <c r="Q120" s="10"/>
      <c r="R120" s="10"/>
    </row>
    <row r="121" spans="7:18" s="7" customFormat="1" x14ac:dyDescent="0.25">
      <c r="G121" s="10"/>
      <c r="H121" s="10"/>
      <c r="I121" s="10"/>
      <c r="J121" s="10"/>
      <c r="K121" s="10"/>
      <c r="L121" s="10"/>
      <c r="M121" s="10"/>
      <c r="N121" s="10"/>
      <c r="O121" s="10"/>
      <c r="P121" s="10"/>
      <c r="Q121" s="10"/>
      <c r="R121" s="10"/>
    </row>
    <row r="122" spans="7:18" s="7" customFormat="1" x14ac:dyDescent="0.25">
      <c r="G122" s="10"/>
      <c r="H122" s="10"/>
      <c r="I122" s="10"/>
      <c r="J122" s="10"/>
      <c r="K122" s="10"/>
      <c r="L122" s="10"/>
      <c r="M122" s="10"/>
      <c r="N122" s="10"/>
      <c r="O122" s="10"/>
      <c r="P122" s="10"/>
      <c r="Q122" s="10"/>
      <c r="R122" s="10"/>
    </row>
    <row r="123" spans="7:18" s="7" customFormat="1" x14ac:dyDescent="0.25">
      <c r="G123" s="10"/>
      <c r="H123" s="10"/>
      <c r="I123" s="10"/>
      <c r="J123" s="10"/>
      <c r="K123" s="10"/>
      <c r="L123" s="10"/>
      <c r="M123" s="10"/>
      <c r="N123" s="10"/>
      <c r="O123" s="10"/>
      <c r="P123" s="10"/>
      <c r="Q123" s="10"/>
      <c r="R123" s="10"/>
    </row>
    <row r="124" spans="7:18" s="7" customFormat="1" x14ac:dyDescent="0.25">
      <c r="G124" s="10"/>
      <c r="H124" s="10"/>
      <c r="I124" s="10"/>
      <c r="J124" s="10"/>
      <c r="K124" s="10"/>
      <c r="L124" s="10"/>
      <c r="M124" s="10"/>
      <c r="N124" s="10"/>
      <c r="O124" s="10"/>
      <c r="P124" s="10"/>
      <c r="Q124" s="10"/>
      <c r="R124" s="10"/>
    </row>
    <row r="125" spans="7:18" s="7" customFormat="1" x14ac:dyDescent="0.25">
      <c r="G125" s="10"/>
      <c r="H125" s="10"/>
      <c r="I125" s="10"/>
      <c r="J125" s="10"/>
      <c r="K125" s="10"/>
      <c r="L125" s="10"/>
      <c r="M125" s="10"/>
      <c r="N125" s="10"/>
      <c r="O125" s="10"/>
      <c r="P125" s="10"/>
      <c r="Q125" s="10"/>
      <c r="R125" s="10"/>
    </row>
    <row r="126" spans="7:18" s="7" customFormat="1" x14ac:dyDescent="0.25">
      <c r="G126" s="10"/>
      <c r="H126" s="10"/>
      <c r="I126" s="10"/>
      <c r="J126" s="10"/>
      <c r="K126" s="10"/>
      <c r="L126" s="10"/>
      <c r="M126" s="10"/>
      <c r="N126" s="10"/>
      <c r="O126" s="10"/>
      <c r="P126" s="10"/>
      <c r="Q126" s="10"/>
      <c r="R126" s="10"/>
    </row>
    <row r="127" spans="7:18" s="7" customFormat="1" x14ac:dyDescent="0.25">
      <c r="G127" s="10"/>
      <c r="H127" s="10"/>
      <c r="I127" s="10"/>
      <c r="J127" s="10"/>
      <c r="K127" s="10"/>
      <c r="L127" s="10"/>
      <c r="M127" s="10"/>
      <c r="N127" s="10"/>
      <c r="O127" s="10"/>
      <c r="P127" s="10"/>
      <c r="Q127" s="10"/>
      <c r="R127" s="10"/>
    </row>
    <row r="128" spans="7:18" s="7" customFormat="1" x14ac:dyDescent="0.25">
      <c r="G128" s="10"/>
      <c r="H128" s="10"/>
      <c r="I128" s="10"/>
      <c r="J128" s="10"/>
      <c r="K128" s="10"/>
      <c r="L128" s="10"/>
      <c r="M128" s="10"/>
      <c r="N128" s="10"/>
      <c r="O128" s="10"/>
      <c r="P128" s="10"/>
      <c r="Q128" s="10"/>
      <c r="R128" s="10"/>
    </row>
    <row r="129" spans="7:18" s="7" customFormat="1" x14ac:dyDescent="0.25">
      <c r="G129" s="10"/>
      <c r="H129" s="10"/>
      <c r="I129" s="10"/>
      <c r="J129" s="10"/>
      <c r="K129" s="10"/>
      <c r="L129" s="10"/>
      <c r="M129" s="10"/>
      <c r="N129" s="10"/>
      <c r="O129" s="10"/>
      <c r="P129" s="10"/>
      <c r="Q129" s="10"/>
      <c r="R129" s="10"/>
    </row>
    <row r="130" spans="7:18" s="7" customFormat="1" x14ac:dyDescent="0.25">
      <c r="G130" s="10"/>
      <c r="H130" s="10"/>
      <c r="I130" s="10"/>
      <c r="J130" s="10"/>
      <c r="K130" s="10"/>
      <c r="L130" s="10"/>
      <c r="M130" s="10"/>
      <c r="N130" s="10"/>
      <c r="O130" s="10"/>
      <c r="P130" s="10"/>
      <c r="Q130" s="10"/>
      <c r="R130" s="10"/>
    </row>
    <row r="131" spans="7:18" s="7" customFormat="1" x14ac:dyDescent="0.25">
      <c r="G131" s="10"/>
      <c r="H131" s="10"/>
      <c r="I131" s="10"/>
      <c r="J131" s="10"/>
      <c r="K131" s="10"/>
      <c r="L131" s="10"/>
      <c r="M131" s="10"/>
      <c r="N131" s="10"/>
      <c r="O131" s="10"/>
      <c r="P131" s="10"/>
      <c r="Q131" s="10"/>
      <c r="R131" s="10"/>
    </row>
    <row r="132" spans="7:18" s="7" customFormat="1" x14ac:dyDescent="0.25">
      <c r="G132" s="10"/>
      <c r="H132" s="10"/>
      <c r="I132" s="10"/>
      <c r="J132" s="10"/>
      <c r="K132" s="10"/>
      <c r="L132" s="10"/>
      <c r="M132" s="10"/>
      <c r="N132" s="10"/>
      <c r="O132" s="10"/>
      <c r="P132" s="10"/>
      <c r="Q132" s="10"/>
      <c r="R132" s="10"/>
    </row>
    <row r="133" spans="7:18" s="7" customFormat="1" x14ac:dyDescent="0.25">
      <c r="G133" s="10"/>
      <c r="H133" s="10"/>
      <c r="I133" s="10"/>
      <c r="J133" s="10"/>
      <c r="K133" s="10"/>
      <c r="L133" s="10"/>
      <c r="M133" s="10"/>
      <c r="N133" s="10"/>
      <c r="O133" s="10"/>
      <c r="P133" s="10"/>
      <c r="Q133" s="10"/>
      <c r="R133" s="10"/>
    </row>
    <row r="134" spans="7:18" s="7" customFormat="1" x14ac:dyDescent="0.25">
      <c r="G134" s="10"/>
      <c r="H134" s="10"/>
      <c r="I134" s="10"/>
      <c r="J134" s="10"/>
      <c r="K134" s="10"/>
      <c r="L134" s="10"/>
      <c r="M134" s="10"/>
      <c r="N134" s="10"/>
      <c r="O134" s="10"/>
      <c r="P134" s="10"/>
      <c r="Q134" s="10"/>
      <c r="R134" s="10"/>
    </row>
    <row r="135" spans="7:18" s="7" customFormat="1" x14ac:dyDescent="0.25">
      <c r="G135" s="10"/>
      <c r="H135" s="10"/>
      <c r="I135" s="10"/>
      <c r="J135" s="10"/>
      <c r="K135" s="10"/>
      <c r="L135" s="10"/>
      <c r="M135" s="10"/>
      <c r="N135" s="10"/>
      <c r="O135" s="10"/>
      <c r="P135" s="10"/>
      <c r="Q135" s="10"/>
      <c r="R135" s="10"/>
    </row>
    <row r="136" spans="7:18" s="7" customFormat="1" x14ac:dyDescent="0.25">
      <c r="G136" s="10"/>
      <c r="H136" s="10"/>
      <c r="I136" s="10"/>
      <c r="J136" s="10"/>
      <c r="K136" s="10"/>
      <c r="L136" s="10"/>
      <c r="M136" s="10"/>
      <c r="N136" s="10"/>
      <c r="O136" s="10"/>
      <c r="P136" s="10"/>
      <c r="Q136" s="10"/>
      <c r="R136" s="10"/>
    </row>
    <row r="137" spans="7:18" s="7" customFormat="1" x14ac:dyDescent="0.25">
      <c r="G137" s="10"/>
      <c r="H137" s="10"/>
      <c r="I137" s="10"/>
      <c r="J137" s="10"/>
      <c r="K137" s="10"/>
      <c r="L137" s="10"/>
      <c r="M137" s="10"/>
      <c r="N137" s="10"/>
      <c r="O137" s="10"/>
      <c r="P137" s="10"/>
      <c r="Q137" s="10"/>
      <c r="R137" s="10"/>
    </row>
    <row r="138" spans="7:18" s="7" customFormat="1" x14ac:dyDescent="0.25">
      <c r="G138" s="10"/>
      <c r="H138" s="10"/>
      <c r="I138" s="10"/>
      <c r="J138" s="10"/>
      <c r="K138" s="10"/>
      <c r="L138" s="10"/>
      <c r="M138" s="10"/>
      <c r="N138" s="10"/>
      <c r="O138" s="10"/>
      <c r="P138" s="10"/>
      <c r="Q138" s="10"/>
      <c r="R138" s="10"/>
    </row>
    <row r="139" spans="7:18" s="7" customFormat="1" x14ac:dyDescent="0.25">
      <c r="G139" s="10"/>
      <c r="H139" s="10"/>
      <c r="I139" s="10"/>
      <c r="J139" s="10"/>
      <c r="K139" s="10"/>
      <c r="L139" s="10"/>
      <c r="M139" s="10"/>
      <c r="N139" s="10"/>
      <c r="O139" s="10"/>
      <c r="P139" s="10"/>
      <c r="Q139" s="10"/>
      <c r="R139" s="10"/>
    </row>
  </sheetData>
  <phoneticPr fontId="15" type="noConversion"/>
  <pageMargins left="0.39370078740157483" right="0.39370078740157483" top="0.47244094488188981" bottom="0.35433070866141736" header="0" footer="0"/>
  <pageSetup paperSize="9" scale="70" orientation="landscape" horizontalDpi="4294967293" verticalDpi="196" r:id="rId1"/>
  <headerFooter alignWithMargins="0"/>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30402" r:id="rId4" name="Check Box 2">
              <controlPr locked="0" defaultSize="0" autoFill="0" autoLine="0" autoPict="0">
                <anchor moveWithCells="1">
                  <from>
                    <xdr:col>3</xdr:col>
                    <xdr:colOff>0</xdr:colOff>
                    <xdr:row>8</xdr:row>
                    <xdr:rowOff>45720</xdr:rowOff>
                  </from>
                  <to>
                    <xdr:col>5</xdr:col>
                    <xdr:colOff>160020</xdr:colOff>
                    <xdr:row>8</xdr:row>
                    <xdr:rowOff>259080</xdr:rowOff>
                  </to>
                </anchor>
              </controlPr>
            </control>
          </mc:Choice>
        </mc:AlternateContent>
        <mc:AlternateContent xmlns:mc="http://schemas.openxmlformats.org/markup-compatibility/2006">
          <mc:Choice Requires="x14">
            <control shapeId="230403" r:id="rId5" name="Check Box 3">
              <controlPr locked="0" defaultSize="0" autoFill="0" autoLine="0" autoPict="0">
                <anchor moveWithCells="1">
                  <from>
                    <xdr:col>3</xdr:col>
                    <xdr:colOff>0</xdr:colOff>
                    <xdr:row>9</xdr:row>
                    <xdr:rowOff>45720</xdr:rowOff>
                  </from>
                  <to>
                    <xdr:col>5</xdr:col>
                    <xdr:colOff>160020</xdr:colOff>
                    <xdr:row>9</xdr:row>
                    <xdr:rowOff>259080</xdr:rowOff>
                  </to>
                </anchor>
              </controlPr>
            </control>
          </mc:Choice>
        </mc:AlternateContent>
        <mc:AlternateContent xmlns:mc="http://schemas.openxmlformats.org/markup-compatibility/2006">
          <mc:Choice Requires="x14">
            <control shapeId="230404" r:id="rId6" name="Check Box 4">
              <controlPr locked="0" defaultSize="0" autoFill="0" autoLine="0" autoPict="0">
                <anchor moveWithCells="1">
                  <from>
                    <xdr:col>3</xdr:col>
                    <xdr:colOff>0</xdr:colOff>
                    <xdr:row>10</xdr:row>
                    <xdr:rowOff>45720</xdr:rowOff>
                  </from>
                  <to>
                    <xdr:col>5</xdr:col>
                    <xdr:colOff>160020</xdr:colOff>
                    <xdr:row>10</xdr:row>
                    <xdr:rowOff>259080</xdr:rowOff>
                  </to>
                </anchor>
              </controlPr>
            </control>
          </mc:Choice>
        </mc:AlternateContent>
        <mc:AlternateContent xmlns:mc="http://schemas.openxmlformats.org/markup-compatibility/2006">
          <mc:Choice Requires="x14">
            <control shapeId="230405" r:id="rId7" name="Check Box 5">
              <controlPr locked="0" defaultSize="0" autoFill="0" autoLine="0" autoPict="0">
                <anchor moveWithCells="1">
                  <from>
                    <xdr:col>3</xdr:col>
                    <xdr:colOff>0</xdr:colOff>
                    <xdr:row>11</xdr:row>
                    <xdr:rowOff>45720</xdr:rowOff>
                  </from>
                  <to>
                    <xdr:col>5</xdr:col>
                    <xdr:colOff>160020</xdr:colOff>
                    <xdr:row>11</xdr:row>
                    <xdr:rowOff>259080</xdr:rowOff>
                  </to>
                </anchor>
              </controlPr>
            </control>
          </mc:Choice>
        </mc:AlternateContent>
        <mc:AlternateContent xmlns:mc="http://schemas.openxmlformats.org/markup-compatibility/2006">
          <mc:Choice Requires="x14">
            <control shapeId="230406" r:id="rId8" name="Check Box 6">
              <controlPr locked="0" defaultSize="0" autoFill="0" autoLine="0" autoPict="0">
                <anchor moveWithCells="1">
                  <from>
                    <xdr:col>3</xdr:col>
                    <xdr:colOff>0</xdr:colOff>
                    <xdr:row>12</xdr:row>
                    <xdr:rowOff>45720</xdr:rowOff>
                  </from>
                  <to>
                    <xdr:col>5</xdr:col>
                    <xdr:colOff>160020</xdr:colOff>
                    <xdr:row>12</xdr:row>
                    <xdr:rowOff>259080</xdr:rowOff>
                  </to>
                </anchor>
              </controlPr>
            </control>
          </mc:Choice>
        </mc:AlternateContent>
        <mc:AlternateContent xmlns:mc="http://schemas.openxmlformats.org/markup-compatibility/2006">
          <mc:Choice Requires="x14">
            <control shapeId="230407" r:id="rId9" name="Check Box 7">
              <controlPr locked="0" defaultSize="0" autoFill="0" autoLine="0" autoPict="0">
                <anchor moveWithCells="1">
                  <from>
                    <xdr:col>3</xdr:col>
                    <xdr:colOff>0</xdr:colOff>
                    <xdr:row>13</xdr:row>
                    <xdr:rowOff>60960</xdr:rowOff>
                  </from>
                  <to>
                    <xdr:col>5</xdr:col>
                    <xdr:colOff>160020</xdr:colOff>
                    <xdr:row>13</xdr:row>
                    <xdr:rowOff>266700</xdr:rowOff>
                  </to>
                </anchor>
              </controlPr>
            </control>
          </mc:Choice>
        </mc:AlternateContent>
        <mc:AlternateContent xmlns:mc="http://schemas.openxmlformats.org/markup-compatibility/2006">
          <mc:Choice Requires="x14">
            <control shapeId="230408" r:id="rId10" name="Check Box 8">
              <controlPr locked="0" defaultSize="0" autoFill="0" autoLine="0" autoPict="0">
                <anchor moveWithCells="1">
                  <from>
                    <xdr:col>3</xdr:col>
                    <xdr:colOff>0</xdr:colOff>
                    <xdr:row>14</xdr:row>
                    <xdr:rowOff>60960</xdr:rowOff>
                  </from>
                  <to>
                    <xdr:col>5</xdr:col>
                    <xdr:colOff>160020</xdr:colOff>
                    <xdr:row>14</xdr:row>
                    <xdr:rowOff>266700</xdr:rowOff>
                  </to>
                </anchor>
              </controlPr>
            </control>
          </mc:Choice>
        </mc:AlternateContent>
        <mc:AlternateContent xmlns:mc="http://schemas.openxmlformats.org/markup-compatibility/2006">
          <mc:Choice Requires="x14">
            <control shapeId="230409" r:id="rId11" name="Check Box 9">
              <controlPr locked="0" defaultSize="0" autoFill="0" autoLine="0" autoPict="0">
                <anchor moveWithCells="1">
                  <from>
                    <xdr:col>3</xdr:col>
                    <xdr:colOff>0</xdr:colOff>
                    <xdr:row>15</xdr:row>
                    <xdr:rowOff>45720</xdr:rowOff>
                  </from>
                  <to>
                    <xdr:col>5</xdr:col>
                    <xdr:colOff>160020</xdr:colOff>
                    <xdr:row>15</xdr:row>
                    <xdr:rowOff>259080</xdr:rowOff>
                  </to>
                </anchor>
              </controlPr>
            </control>
          </mc:Choice>
        </mc:AlternateContent>
        <mc:AlternateContent xmlns:mc="http://schemas.openxmlformats.org/markup-compatibility/2006">
          <mc:Choice Requires="x14">
            <control shapeId="230410" r:id="rId12" name="Check Box 10">
              <controlPr locked="0" defaultSize="0" autoFill="0" autoLine="0" autoPict="0">
                <anchor moveWithCells="1">
                  <from>
                    <xdr:col>3</xdr:col>
                    <xdr:colOff>0</xdr:colOff>
                    <xdr:row>16</xdr:row>
                    <xdr:rowOff>45720</xdr:rowOff>
                  </from>
                  <to>
                    <xdr:col>5</xdr:col>
                    <xdr:colOff>220980</xdr:colOff>
                    <xdr:row>16</xdr:row>
                    <xdr:rowOff>259080</xdr:rowOff>
                  </to>
                </anchor>
              </controlPr>
            </control>
          </mc:Choice>
        </mc:AlternateContent>
        <mc:AlternateContent xmlns:mc="http://schemas.openxmlformats.org/markup-compatibility/2006">
          <mc:Choice Requires="x14">
            <control shapeId="230411" r:id="rId13" name="Check Box 11">
              <controlPr locked="0" defaultSize="0" autoFill="0" autoLine="0" autoPict="0">
                <anchor moveWithCells="1">
                  <from>
                    <xdr:col>3</xdr:col>
                    <xdr:colOff>0</xdr:colOff>
                    <xdr:row>17</xdr:row>
                    <xdr:rowOff>45720</xdr:rowOff>
                  </from>
                  <to>
                    <xdr:col>5</xdr:col>
                    <xdr:colOff>220980</xdr:colOff>
                    <xdr:row>17</xdr:row>
                    <xdr:rowOff>259080</xdr:rowOff>
                  </to>
                </anchor>
              </controlPr>
            </control>
          </mc:Choice>
        </mc:AlternateContent>
        <mc:AlternateContent xmlns:mc="http://schemas.openxmlformats.org/markup-compatibility/2006">
          <mc:Choice Requires="x14">
            <control shapeId="230412" r:id="rId14" name="Check Box 12">
              <controlPr locked="0" defaultSize="0" autoFill="0" autoLine="0" autoPict="0">
                <anchor moveWithCells="1">
                  <from>
                    <xdr:col>3</xdr:col>
                    <xdr:colOff>0</xdr:colOff>
                    <xdr:row>18</xdr:row>
                    <xdr:rowOff>60960</xdr:rowOff>
                  </from>
                  <to>
                    <xdr:col>5</xdr:col>
                    <xdr:colOff>220980</xdr:colOff>
                    <xdr:row>18</xdr:row>
                    <xdr:rowOff>266700</xdr:rowOff>
                  </to>
                </anchor>
              </controlPr>
            </control>
          </mc:Choice>
        </mc:AlternateContent>
        <mc:AlternateContent xmlns:mc="http://schemas.openxmlformats.org/markup-compatibility/2006">
          <mc:Choice Requires="x14">
            <control shapeId="230413" r:id="rId15" name="Check Box 13">
              <controlPr locked="0" defaultSize="0" autoFill="0" autoLine="0" autoPict="0">
                <anchor moveWithCells="1">
                  <from>
                    <xdr:col>3</xdr:col>
                    <xdr:colOff>0</xdr:colOff>
                    <xdr:row>19</xdr:row>
                    <xdr:rowOff>45720</xdr:rowOff>
                  </from>
                  <to>
                    <xdr:col>5</xdr:col>
                    <xdr:colOff>220980</xdr:colOff>
                    <xdr:row>19</xdr:row>
                    <xdr:rowOff>259080</xdr:rowOff>
                  </to>
                </anchor>
              </controlPr>
            </control>
          </mc:Choice>
        </mc:AlternateContent>
        <mc:AlternateContent xmlns:mc="http://schemas.openxmlformats.org/markup-compatibility/2006">
          <mc:Choice Requires="x14">
            <control shapeId="230414" r:id="rId16" name="Check Box 14">
              <controlPr locked="0" defaultSize="0" autoFill="0" autoLine="0" autoPict="0">
                <anchor moveWithCells="1">
                  <from>
                    <xdr:col>3</xdr:col>
                    <xdr:colOff>0</xdr:colOff>
                    <xdr:row>20</xdr:row>
                    <xdr:rowOff>45720</xdr:rowOff>
                  </from>
                  <to>
                    <xdr:col>5</xdr:col>
                    <xdr:colOff>220980</xdr:colOff>
                    <xdr:row>20</xdr:row>
                    <xdr:rowOff>259080</xdr:rowOff>
                  </to>
                </anchor>
              </controlPr>
            </control>
          </mc:Choice>
        </mc:AlternateContent>
        <mc:AlternateContent xmlns:mc="http://schemas.openxmlformats.org/markup-compatibility/2006">
          <mc:Choice Requires="x14">
            <control shapeId="230415" r:id="rId17" name="Check Box 15">
              <controlPr locked="0" defaultSize="0" autoFill="0" autoLine="0" autoPict="0">
                <anchor moveWithCells="1">
                  <from>
                    <xdr:col>3</xdr:col>
                    <xdr:colOff>0</xdr:colOff>
                    <xdr:row>21</xdr:row>
                    <xdr:rowOff>60960</xdr:rowOff>
                  </from>
                  <to>
                    <xdr:col>5</xdr:col>
                    <xdr:colOff>220980</xdr:colOff>
                    <xdr:row>21</xdr:row>
                    <xdr:rowOff>266700</xdr:rowOff>
                  </to>
                </anchor>
              </controlPr>
            </control>
          </mc:Choice>
        </mc:AlternateContent>
        <mc:AlternateContent xmlns:mc="http://schemas.openxmlformats.org/markup-compatibility/2006">
          <mc:Choice Requires="x14">
            <control shapeId="230416" r:id="rId18" name="Check Box 16">
              <controlPr locked="0" defaultSize="0" autoFill="0" autoLine="0" autoPict="0">
                <anchor moveWithCells="1">
                  <from>
                    <xdr:col>3</xdr:col>
                    <xdr:colOff>0</xdr:colOff>
                    <xdr:row>22</xdr:row>
                    <xdr:rowOff>45720</xdr:rowOff>
                  </from>
                  <to>
                    <xdr:col>5</xdr:col>
                    <xdr:colOff>220980</xdr:colOff>
                    <xdr:row>22</xdr:row>
                    <xdr:rowOff>259080</xdr:rowOff>
                  </to>
                </anchor>
              </controlPr>
            </control>
          </mc:Choice>
        </mc:AlternateContent>
        <mc:AlternateContent xmlns:mc="http://schemas.openxmlformats.org/markup-compatibility/2006">
          <mc:Choice Requires="x14">
            <control shapeId="230517" r:id="rId19" name="Check Box 117">
              <controlPr locked="0" defaultSize="0" autoFill="0" autoLine="0" autoPict="0">
                <anchor moveWithCells="1">
                  <from>
                    <xdr:col>3</xdr:col>
                    <xdr:colOff>0</xdr:colOff>
                    <xdr:row>6</xdr:row>
                    <xdr:rowOff>38100</xdr:rowOff>
                  </from>
                  <to>
                    <xdr:col>5</xdr:col>
                    <xdr:colOff>160020</xdr:colOff>
                    <xdr:row>6</xdr:row>
                    <xdr:rowOff>259080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B2B2414F51209C4889A77C83DFC13516" ma:contentTypeVersion="22" ma:contentTypeDescription="Ein neues Dokument erstellen." ma:contentTypeScope="" ma:versionID="794366672e25e4f3a47c359c912d701b">
  <xsd:schema xmlns:xsd="http://www.w3.org/2001/XMLSchema" xmlns:xs="http://www.w3.org/2001/XMLSchema" xmlns:p="http://schemas.microsoft.com/office/2006/metadata/properties" xmlns:ns1="http://schemas.microsoft.com/sharepoint/v3" xmlns:ns2="d8713921-ea06-4982-babe-663e602d233a" xmlns:ns3="8cf8b716-41e7-4309-ade8-e958aed37dc5" targetNamespace="http://schemas.microsoft.com/office/2006/metadata/properties" ma:root="true" ma:fieldsID="ba8f8cf66dbfd107dd3f89928f210787" ns1:_="" ns2:_="" ns3:_="">
    <xsd:import namespace="http://schemas.microsoft.com/sharepoint/v3"/>
    <xsd:import namespace="d8713921-ea06-4982-babe-663e602d233a"/>
    <xsd:import namespace="8cf8b716-41e7-4309-ade8-e958aed37dc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igenschaften der einheitlichen Compliancerichtlinie" ma:hidden="true" ma:internalName="_ip_UnifiedCompliancePolicyProperties">
      <xsd:simpleType>
        <xsd:restriction base="dms:Note"/>
      </xsd:simpleType>
    </xsd:element>
    <xsd:element name="_ip_UnifiedCompliancePolicyUIAction" ma:index="2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8713921-ea06-4982-babe-663e602d233a"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610b91f3-4cae-474f-8494-646efe3ce27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cf8b716-41e7-4309-ade8-e958aed37dc5" elementFormDefault="qualified">
    <xsd:import namespace="http://schemas.microsoft.com/office/2006/documentManagement/types"/>
    <xsd:import namespace="http://schemas.microsoft.com/office/infopath/2007/PartnerControls"/>
    <xsd:element name="SharedWithUsers" ma:index="14"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a69d435a-7b48-4e69-bae9-edcfa4b0027d}" ma:internalName="TaxCatchAll" ma:showField="CatchAllData" ma:web="8cf8b716-41e7-4309-ade8-e958aed37d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cf8b716-41e7-4309-ade8-e958aed37dc5" xsi:nil="true"/>
    <lcf76f155ced4ddcb4097134ff3c332f xmlns="d8713921-ea06-4982-babe-663e602d233a">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A2FDC89B-E52C-49B0-BEF5-3942B8A87BE7}"/>
</file>

<file path=customXml/itemProps2.xml><?xml version="1.0" encoding="utf-8"?>
<ds:datastoreItem xmlns:ds="http://schemas.openxmlformats.org/officeDocument/2006/customXml" ds:itemID="{F3156497-6BDB-47AB-97C9-B66CB12E634F}"/>
</file>

<file path=customXml/itemProps3.xml><?xml version="1.0" encoding="utf-8"?>
<ds:datastoreItem xmlns:ds="http://schemas.openxmlformats.org/officeDocument/2006/customXml" ds:itemID="{006E32F2-C568-4A83-B76F-DF79B910522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20</vt:i4>
      </vt:variant>
    </vt:vector>
  </HeadingPairs>
  <TitlesOfParts>
    <vt:vector size="27" baseType="lpstr">
      <vt:lpstr>Startseite</vt:lpstr>
      <vt:lpstr>Hilfe</vt:lpstr>
      <vt:lpstr>BWA - Monatswerte</vt:lpstr>
      <vt:lpstr>BWA - Kumulierte Jahreswerte</vt:lpstr>
      <vt:lpstr>BWA - Relationen 1. HJ</vt:lpstr>
      <vt:lpstr>BWA - Relationen 2. HJ</vt:lpstr>
      <vt:lpstr>Datenanzeige als Diagramm</vt:lpstr>
      <vt:lpstr>'BWA - Kumulierte Jahreswerte'!Druckbereich</vt:lpstr>
      <vt:lpstr>'BWA - Monatswerte'!Druckbereich</vt:lpstr>
      <vt:lpstr>'BWA - Relationen 1. HJ'!Druckbereich</vt:lpstr>
      <vt:lpstr>'BWA - Relationen 2. HJ'!Druckbereich</vt:lpstr>
      <vt:lpstr>'Datenanzeige als Diagramm'!Druckbereich</vt:lpstr>
      <vt:lpstr>Hilfe!Druckbereich</vt:lpstr>
      <vt:lpstr>Startseite!Druckbereich</vt:lpstr>
      <vt:lpstr>SOLL_Afa</vt:lpstr>
      <vt:lpstr>SOLL_Besonderekst</vt:lpstr>
      <vt:lpstr>SOLL_Finanzierungskst</vt:lpstr>
      <vt:lpstr>SOLL_Kfzkst</vt:lpstr>
      <vt:lpstr>SOLL_Materialkst</vt:lpstr>
      <vt:lpstr>SOLL_Personalkst</vt:lpstr>
      <vt:lpstr>SOLL_Raumkst</vt:lpstr>
      <vt:lpstr>SOLL_Reparaturkst</vt:lpstr>
      <vt:lpstr>SOLL_Sonstigekst</vt:lpstr>
      <vt:lpstr>SOLL_Verskst</vt:lpstr>
      <vt:lpstr>SOLL_Warenabgabekst</vt:lpstr>
      <vt:lpstr>SOLL_Werbekst</vt:lpstr>
      <vt:lpstr>Testname</vt:lpstr>
    </vt:vector>
  </TitlesOfParts>
  <Company>Haufe Mediengruppe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Wissler, Sabine</cp:lastModifiedBy>
  <cp:lastPrinted>2025-08-27T08:42:30Z</cp:lastPrinted>
  <dcterms:created xsi:type="dcterms:W3CDTF">2006-11-22T07:21:17Z</dcterms:created>
  <dcterms:modified xsi:type="dcterms:W3CDTF">2026-01-28T17:03:53Z</dcterms:modified>
  <cp:category>HI1480767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0x010100B2B2414F51209C4889A77C83DFC13516</vt:lpwstr>
  </property>
</Properties>
</file>